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5480" windowHeight="8475" activeTab="0"/>
  </bookViews>
  <sheets>
    <sheet name="40кмБезОгр" sheetId="1" r:id="rId1"/>
    <sheet name="80кмБезОгр" sheetId="2" r:id="rId2"/>
  </sheets>
  <definedNames>
    <definedName name="_xlnm.Print_Titles" localSheetId="0">'40кмБезОгр'!$8:$10</definedName>
    <definedName name="_xlnm.Print_Titles" localSheetId="1">'80кмБезОгр'!$9:$12</definedName>
    <definedName name="_xlnm.Print_Area" localSheetId="0">'40кмБезОгр'!$A$2:$S$24</definedName>
    <definedName name="_xlnm.Print_Area" localSheetId="1">'80кмБезОгр'!$A$2:$S$21</definedName>
  </definedNames>
  <calcPr fullCalcOnLoad="1"/>
</workbook>
</file>

<file path=xl/sharedStrings.xml><?xml version="1.0" encoding="utf-8"?>
<sst xmlns="http://schemas.openxmlformats.org/spreadsheetml/2006/main" count="144" uniqueCount="93">
  <si>
    <t>Дистанционные конные пробеги</t>
  </si>
  <si>
    <t>Технические результаты</t>
  </si>
  <si>
    <t>Этап</t>
  </si>
  <si>
    <t>Скорость
на этапе</t>
  </si>
  <si>
    <t>Средняя 
скорость</t>
  </si>
  <si>
    <t>км</t>
  </si>
  <si>
    <t>этап</t>
  </si>
  <si>
    <t>Время 
на этапе</t>
  </si>
  <si>
    <t>Стартовый №</t>
  </si>
  <si>
    <t>Место</t>
  </si>
  <si>
    <t>Рег.№</t>
  </si>
  <si>
    <t>Звание, разряд</t>
  </si>
  <si>
    <t>Владелец</t>
  </si>
  <si>
    <t>Команда, регион</t>
  </si>
  <si>
    <t>Вып.
норм.</t>
  </si>
  <si>
    <t>Главный судья</t>
  </si>
  <si>
    <t>Главный секретарь</t>
  </si>
  <si>
    <t>Время
старта</t>
  </si>
  <si>
    <t>Время
финиша</t>
  </si>
  <si>
    <t>Вход в
вет.зону</t>
  </si>
  <si>
    <t>Время
восстан.</t>
  </si>
  <si>
    <t>Общее
время</t>
  </si>
  <si>
    <t>Время отдыха:</t>
  </si>
  <si>
    <t>1 этап:</t>
  </si>
  <si>
    <t>2 этап:</t>
  </si>
  <si>
    <t>3 этап:</t>
  </si>
  <si>
    <r>
      <t xml:space="preserve">ФАМИЛИЯ, </t>
    </r>
    <r>
      <rPr>
        <sz val="9"/>
        <rFont val="Verdana"/>
        <family val="2"/>
      </rPr>
      <t>Имя всадника</t>
    </r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</si>
  <si>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</si>
  <si>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Place</t>
  </si>
  <si>
    <t>Rider_ID</t>
  </si>
  <si>
    <t>Horse_ID</t>
  </si>
  <si>
    <t>SPh</t>
  </si>
  <si>
    <t>SAver</t>
  </si>
  <si>
    <t>TTime</t>
  </si>
  <si>
    <r>
      <t xml:space="preserve">ФАНТАЗЕР-07                      </t>
    </r>
    <r>
      <rPr>
        <sz val="9"/>
        <rFont val="Verdana"/>
        <family val="2"/>
      </rPr>
      <t xml:space="preserve">    гнед., жер., орл.рыс., Заповедник, Тамб.обл.</t>
    </r>
  </si>
  <si>
    <t>010495</t>
  </si>
  <si>
    <t>Минина Е.</t>
  </si>
  <si>
    <t>КСК"Перфект" Ленинградская область</t>
  </si>
  <si>
    <r>
      <t xml:space="preserve">КОРНИЛОВА </t>
    </r>
    <r>
      <rPr>
        <sz val="9"/>
        <rFont val="Verdana"/>
        <family val="2"/>
      </rPr>
      <t>Ольга</t>
    </r>
  </si>
  <si>
    <r>
      <t xml:space="preserve">КРИБЕЛЕВА </t>
    </r>
    <r>
      <rPr>
        <sz val="9"/>
        <rFont val="Verdana"/>
        <family val="2"/>
      </rPr>
      <t>Наталья</t>
    </r>
  </si>
  <si>
    <t>028295</t>
  </si>
  <si>
    <t>008992</t>
  </si>
  <si>
    <t>КЗ "Ковчег"</t>
  </si>
  <si>
    <t>на оформл</t>
  </si>
  <si>
    <t>001256</t>
  </si>
  <si>
    <t>Гришина М.</t>
  </si>
  <si>
    <t>КЗ "Ковчег" Ленинградская область</t>
  </si>
  <si>
    <t>004945</t>
  </si>
  <si>
    <t>Ворожцова О.</t>
  </si>
  <si>
    <t>КСК "Исток" Ленинградская область</t>
  </si>
  <si>
    <r>
      <t xml:space="preserve">ПУНИНА </t>
    </r>
    <r>
      <rPr>
        <sz val="9"/>
        <rFont val="Verdana"/>
        <family val="2"/>
      </rPr>
      <t>Елизавета</t>
    </r>
  </si>
  <si>
    <t>009083</t>
  </si>
  <si>
    <t>009690</t>
  </si>
  <si>
    <t>Валуйская Т.</t>
  </si>
  <si>
    <t>ФХ Крибелевых Ленинградская область</t>
  </si>
  <si>
    <t>"КУБОК ОРГАНИЗАТОРОВ", 2 этап</t>
  </si>
  <si>
    <t>013286</t>
  </si>
  <si>
    <t>Крибелева Н.</t>
  </si>
  <si>
    <t>Иванов Н.</t>
  </si>
  <si>
    <t>Ленинградская область, ч/в</t>
  </si>
  <si>
    <t>004944</t>
  </si>
  <si>
    <t>030098</t>
  </si>
  <si>
    <t>002261</t>
  </si>
  <si>
    <t>004561</t>
  </si>
  <si>
    <t>033795</t>
  </si>
  <si>
    <t>КСК "Исток", Ленинградская обл., Всеволожскиий р-он, д.Янино</t>
  </si>
  <si>
    <t>Смирнов А.</t>
  </si>
  <si>
    <t>Никитина Т.</t>
  </si>
  <si>
    <r>
      <t xml:space="preserve">ПАРАДНЫЙ-07                 </t>
    </r>
    <r>
      <rPr>
        <sz val="9"/>
        <rFont val="Verdana"/>
        <family val="2"/>
      </rPr>
      <t xml:space="preserve"> гнед., жер., араб., Наблус, КЗ "Ковчег"</t>
    </r>
  </si>
  <si>
    <r>
      <t xml:space="preserve">ДРУЖИНИНА   </t>
    </r>
    <r>
      <rPr>
        <sz val="9"/>
        <rFont val="Verdana"/>
        <family val="2"/>
      </rPr>
      <t xml:space="preserve"> Анна</t>
    </r>
  </si>
  <si>
    <r>
      <t xml:space="preserve">ГАМБАР-09                      </t>
    </r>
    <r>
      <rPr>
        <sz val="9"/>
        <rFont val="Verdana"/>
        <family val="2"/>
      </rPr>
      <t>гнед., жер., арабск., Драгоценный, КЗ "Ковчег"</t>
    </r>
  </si>
  <si>
    <r>
      <t xml:space="preserve">КОДА-05                          </t>
    </r>
    <r>
      <rPr>
        <sz val="9"/>
        <rFont val="Verdana"/>
        <family val="2"/>
      </rPr>
      <t>рыж., коб., ах-донск., Герлык, КЗ им. Буденного</t>
    </r>
  </si>
  <si>
    <r>
      <t xml:space="preserve">КАЛАМБУР-07                 </t>
    </r>
    <r>
      <rPr>
        <sz val="9"/>
        <rFont val="Verdana"/>
        <family val="2"/>
      </rPr>
      <t>сер., жер., рус.рыс., Крестник, Лен. обл.</t>
    </r>
  </si>
  <si>
    <t>Снят влад.</t>
  </si>
  <si>
    <t>12.06.2015 г.</t>
  </si>
  <si>
    <r>
      <t xml:space="preserve">ДЕЧ                 </t>
    </r>
    <r>
      <rPr>
        <sz val="9"/>
        <rFont val="Verdana"/>
        <family val="2"/>
      </rPr>
      <t>Татьяна</t>
    </r>
  </si>
  <si>
    <r>
      <t xml:space="preserve">ПАРАБЕЛЬ-08                             </t>
    </r>
    <r>
      <rPr>
        <sz val="9"/>
        <rFont val="Verdana"/>
        <family val="2"/>
      </rPr>
      <t>т-сер., коб.,трак., Баян 70,ФХ Крибелевых</t>
    </r>
  </si>
  <si>
    <r>
      <t>КОСТРА-05</t>
    </r>
    <r>
      <rPr>
        <sz val="9"/>
        <rFont val="Verdana"/>
        <family val="2"/>
      </rPr>
      <t xml:space="preserve">                      рыж.,коб., ахалт-донск., Герлык, КЗ им. Будённого</t>
    </r>
  </si>
  <si>
    <r>
      <t>ГРОЗНАЯ-06</t>
    </r>
    <r>
      <rPr>
        <sz val="9"/>
        <rFont val="Verdana"/>
        <family val="2"/>
      </rPr>
      <t xml:space="preserve">                    гнед., коб., буденн., Гинофур, Зимовниковский КЗ</t>
    </r>
  </si>
  <si>
    <r>
      <t xml:space="preserve">ПЕРВЕНСТВО ЛЕНИНГРАДСКОЙ ОБЛАСТИ СРЕДИ ЮНОШЕЙ/ЮНИОРОВ </t>
    </r>
    <r>
      <rPr>
        <sz val="14"/>
        <color indexed="8"/>
        <rFont val="Verdana"/>
        <family val="2"/>
      </rPr>
      <t>CENYJ*80</t>
    </r>
  </si>
  <si>
    <t>на оформ.</t>
  </si>
  <si>
    <t>III</t>
  </si>
  <si>
    <t xml:space="preserve">I </t>
  </si>
  <si>
    <t>Искл.,  пульс</t>
  </si>
  <si>
    <t>Искл.,  пульс, прев. вр. восст.</t>
  </si>
  <si>
    <r>
      <t xml:space="preserve">КУДРЯВЦЕВ </t>
    </r>
    <r>
      <rPr>
        <sz val="9"/>
        <rFont val="Verdana"/>
        <family val="2"/>
      </rPr>
      <t>Илья</t>
    </r>
  </si>
  <si>
    <t>Дистанция CEN 40 км (без ограничения скорости)</t>
  </si>
  <si>
    <r>
      <t>КАБАНОВА</t>
    </r>
    <r>
      <rPr>
        <sz val="9"/>
        <rFont val="Verdana"/>
        <family val="2"/>
      </rPr>
      <t xml:space="preserve"> Юлия, 1999</t>
    </r>
  </si>
  <si>
    <t>2 категория</t>
  </si>
  <si>
    <t>зачет 20 км</t>
  </si>
  <si>
    <r>
      <t xml:space="preserve">МИНИНА </t>
    </r>
    <r>
      <rPr>
        <sz val="9"/>
        <rFont val="Verdana"/>
        <family val="2"/>
      </rPr>
      <t xml:space="preserve">          Елизавета, 1996</t>
    </r>
  </si>
  <si>
    <t xml:space="preserve">КЗ "Ковчег", Ленинградская область
</t>
  </si>
  <si>
    <t>Дистанция CENYJ 1* 80 км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</si>
</sst>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409]h:mm\ AM/PM;@"/>
    <numFmt numFmtId="174" formatCode="#,##0.00&quot;р.&quot;"/>
    <numFmt numFmtId="175" formatCode="#,##0.00_р_."/>
    <numFmt numFmtId="176" formatCode="[$-FC19]d\ mmmm\ yyyy\ &quot;г.&quot;"/>
    <numFmt numFmtId="177" formatCode="h:mm;@"/>
    <numFmt numFmtId="178" formatCode="000000"/>
    <numFmt numFmtId="179" formatCode="0.E+00"/>
    <numFmt numFmtId="180" formatCode="0.0"/>
    <numFmt numFmtId="181" formatCode="[&lt;=9999999]###\-####;\(###\)\ ###\-####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 ;\-#,##0.00\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#,##0\ &quot;SFr.&quot;;\-#,##0\ &quot;SFr.&quot;"/>
    <numFmt numFmtId="197" formatCode="#,##0\ &quot;SFr.&quot;;[Red]\-#,##0\ &quot;SFr.&quot;"/>
    <numFmt numFmtId="198" formatCode="#,##0.00\ &quot;SFr.&quot;;\-#,##0.00\ &quot;SFr.&quot;"/>
    <numFmt numFmtId="199" formatCode="#,##0.00\ &quot;SFr.&quot;;[Red]\-#,##0.00\ &quot;SFr.&quot;"/>
    <numFmt numFmtId="200" formatCode="_-* #,##0\ &quot;SFr.&quot;_-;\-* #,##0\ &quot;SFr.&quot;_-;_-* &quot;-&quot;\ &quot;SFr.&quot;_-;_-@_-"/>
    <numFmt numFmtId="201" formatCode="_-* #,##0\ _S_F_r_._-;\-* #,##0\ _S_F_r_._-;_-* &quot;-&quot;\ _S_F_r_._-;_-@_-"/>
    <numFmt numFmtId="202" formatCode="_-* #,##0.00\ &quot;SFr.&quot;_-;\-* #,##0.00\ &quot;SFr.&quot;_-;_-* &quot;-&quot;??\ &quot;SFr.&quot;_-;_-@_-"/>
    <numFmt numFmtId="203" formatCode="_-* #,##0.00\ _S_F_r_._-;\-* #,##0.00\ _S_F_r_._-;_-* &quot;-&quot;??\ _S_F_r_._-;_-@_-"/>
    <numFmt numFmtId="204" formatCode="0.0%"/>
    <numFmt numFmtId="205" formatCode="0.0000"/>
    <numFmt numFmtId="206" formatCode="&quot;€&quot;#,##0;\-&quot;€&quot;#,##0"/>
    <numFmt numFmtId="207" formatCode="&quot;€&quot;#,##0;[Red]\-&quot;€&quot;#,##0"/>
    <numFmt numFmtId="208" formatCode="&quot;€&quot;#,##0.00;\-&quot;€&quot;#,##0.00"/>
    <numFmt numFmtId="209" formatCode="&quot;€&quot;#,##0.00;[Red]\-&quot;€&quot;#,##0.00"/>
    <numFmt numFmtId="210" formatCode="_-&quot;€&quot;* #,##0_-;\-&quot;€&quot;* #,##0_-;_-&quot;€&quot;* &quot;-&quot;_-;_-@_-"/>
    <numFmt numFmtId="211" formatCode="_-* #,##0_-;\-* #,##0_-;_-* &quot;-&quot;_-;_-@_-"/>
    <numFmt numFmtId="212" formatCode="_-&quot;€&quot;* #,##0.00_-;\-&quot;€&quot;* #,##0.00_-;_-&quot;€&quot;* &quot;-&quot;??_-;_-@_-"/>
    <numFmt numFmtId="213" formatCode="_-* #,##0.00_-;\-* #,##0.00_-;_-* &quot;-&quot;??_-;_-@_-"/>
    <numFmt numFmtId="214" formatCode="[$-F400]h:mm:ss\ AM/PM"/>
    <numFmt numFmtId="215" formatCode="0.00;[Red]0.00"/>
    <numFmt numFmtId="216" formatCode="#,##0&quot;€&quot;;\-#,##0&quot;€&quot;"/>
    <numFmt numFmtId="217" formatCode="#,##0&quot;€&quot;;[Red]\-#,##0&quot;€&quot;"/>
    <numFmt numFmtId="218" formatCode="#,##0.00&quot;€&quot;;\-#,##0.00&quot;€&quot;"/>
    <numFmt numFmtId="219" formatCode="#,##0.00&quot;€&quot;;[Red]\-#,##0.00&quot;€&quot;"/>
    <numFmt numFmtId="220" formatCode="_-* #,##0&quot;€&quot;_-;\-* #,##0&quot;€&quot;_-;_-* &quot;-&quot;&quot;€&quot;_-;_-@_-"/>
    <numFmt numFmtId="221" formatCode="_-* #,##0_€_-;\-* #,##0_€_-;_-* &quot;-&quot;_€_-;_-@_-"/>
    <numFmt numFmtId="222" formatCode="_-* #,##0.00&quot;€&quot;_-;\-* #,##0.00&quot;€&quot;_-;_-* &quot;-&quot;??&quot;€&quot;_-;_-@_-"/>
    <numFmt numFmtId="223" formatCode="_-* #,##0.00_€_-;\-* #,##0.00_€_-;_-* &quot;-&quot;??_€_-;_-@_-"/>
    <numFmt numFmtId="224" formatCode="#,##0_р_."/>
    <numFmt numFmtId="225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9"/>
      <color indexed="36"/>
      <name val="Arial Cyr"/>
      <family val="0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4"/>
      <color indexed="8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color indexed="10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rgb="FFFF0000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6" fillId="0" borderId="0" xfId="58" applyFont="1" applyAlignment="1" applyProtection="1">
      <alignment vertical="center" wrapText="1"/>
      <protection locked="0"/>
    </xf>
    <xf numFmtId="0" fontId="10" fillId="0" borderId="0" xfId="58" applyAlignment="1" applyProtection="1">
      <alignment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10" fillId="0" borderId="0" xfId="58" applyFont="1" applyAlignment="1" applyProtection="1">
      <alignment vertical="center"/>
      <protection locked="0"/>
    </xf>
    <xf numFmtId="0" fontId="13" fillId="0" borderId="0" xfId="58" applyFont="1" applyAlignment="1" applyProtection="1">
      <alignment vertical="center"/>
      <protection locked="0"/>
    </xf>
    <xf numFmtId="0" fontId="15" fillId="0" borderId="0" xfId="58" applyFont="1" applyAlignment="1" applyProtection="1">
      <alignment vertical="center"/>
      <protection locked="0"/>
    </xf>
    <xf numFmtId="0" fontId="15" fillId="0" borderId="0" xfId="58" applyFont="1" applyProtection="1">
      <alignment/>
      <protection locked="0"/>
    </xf>
    <xf numFmtId="0" fontId="15" fillId="0" borderId="0" xfId="58" applyFont="1" applyAlignment="1" applyProtection="1">
      <alignment wrapText="1"/>
      <protection locked="0"/>
    </xf>
    <xf numFmtId="0" fontId="15" fillId="0" borderId="0" xfId="58" applyFont="1" applyAlignment="1" applyProtection="1">
      <alignment shrinkToFit="1"/>
      <protection locked="0"/>
    </xf>
    <xf numFmtId="0" fontId="16" fillId="0" borderId="0" xfId="58" applyFont="1" applyProtection="1">
      <alignment/>
      <protection locked="0"/>
    </xf>
    <xf numFmtId="0" fontId="15" fillId="0" borderId="0" xfId="58" applyFont="1" applyBorder="1" applyAlignment="1" applyProtection="1">
      <alignment horizontal="right"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8" fillId="0" borderId="0" xfId="55" applyFont="1" applyAlignment="1" applyProtection="1">
      <alignment vertical="center"/>
      <protection locked="0"/>
    </xf>
    <xf numFmtId="0" fontId="4" fillId="0" borderId="0" xfId="55" applyFont="1" applyAlignment="1" applyProtection="1">
      <alignment vertical="center"/>
      <protection locked="0"/>
    </xf>
    <xf numFmtId="0" fontId="14" fillId="32" borderId="0" xfId="53" applyFont="1" applyFill="1" applyBorder="1" applyAlignment="1" applyProtection="1">
      <alignment horizontal="center" vertical="center"/>
      <protection locked="0"/>
    </xf>
    <xf numFmtId="0" fontId="17" fillId="32" borderId="0" xfId="53" applyFont="1" applyFill="1" applyBorder="1" applyAlignment="1" applyProtection="1">
      <alignment vertical="center"/>
      <protection locked="0"/>
    </xf>
    <xf numFmtId="0" fontId="17" fillId="32" borderId="0" xfId="53" applyFont="1" applyFill="1" applyBorder="1" applyAlignment="1" applyProtection="1">
      <alignment horizontal="right" vertical="center"/>
      <protection locked="0"/>
    </xf>
    <xf numFmtId="0" fontId="17" fillId="32" borderId="0" xfId="53" applyFont="1" applyFill="1" applyBorder="1" applyAlignment="1" applyProtection="1">
      <alignment horizontal="center" vertical="center"/>
      <protection locked="0"/>
    </xf>
    <xf numFmtId="0" fontId="4" fillId="0" borderId="0" xfId="57" applyFont="1" applyBorder="1" applyAlignment="1" applyProtection="1">
      <alignment horizontal="center" vertical="center" wrapText="1"/>
      <protection locked="0"/>
    </xf>
    <xf numFmtId="0" fontId="4" fillId="0" borderId="0" xfId="58" applyFont="1" applyFill="1" applyBorder="1" applyAlignment="1" applyProtection="1">
      <alignment horizontal="center" vertical="center"/>
      <protection locked="0"/>
    </xf>
    <xf numFmtId="0" fontId="8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Border="1" applyAlignment="1" applyProtection="1">
      <alignment horizontal="center" vertical="center" wrapText="1"/>
      <protection locked="0"/>
    </xf>
    <xf numFmtId="21" fontId="17" fillId="0" borderId="0" xfId="53" applyNumberFormat="1" applyFont="1" applyBorder="1" applyAlignment="1" applyProtection="1">
      <alignment horizontal="center" vertical="center"/>
      <protection locked="0"/>
    </xf>
    <xf numFmtId="172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17" fillId="0" borderId="0" xfId="53" applyNumberFormat="1" applyFont="1" applyBorder="1" applyAlignment="1" applyProtection="1">
      <alignment horizontal="center" vertical="center"/>
      <protection locked="0"/>
    </xf>
    <xf numFmtId="2" fontId="17" fillId="0" borderId="0" xfId="53" applyNumberFormat="1" applyFont="1" applyBorder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55" applyFont="1" applyBorder="1" applyAlignment="1" applyProtection="1">
      <alignment horizontal="center" vertical="center" wrapText="1"/>
      <protection locked="0"/>
    </xf>
    <xf numFmtId="0" fontId="7" fillId="0" borderId="0" xfId="60" applyFont="1" applyBorder="1" applyAlignment="1" applyProtection="1">
      <alignment horizontal="center" vertical="center"/>
      <protection locked="0"/>
    </xf>
    <xf numFmtId="49" fontId="7" fillId="0" borderId="0" xfId="60" applyNumberFormat="1" applyFont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4" fillId="0" borderId="0" xfId="55" applyFont="1" applyBorder="1" applyAlignment="1" applyProtection="1">
      <alignment horizontal="center" vertical="center" wrapText="1"/>
      <protection locked="0"/>
    </xf>
    <xf numFmtId="0" fontId="14" fillId="32" borderId="10" xfId="53" applyFont="1" applyFill="1" applyBorder="1" applyAlignment="1" applyProtection="1">
      <alignment horizontal="center" vertical="center"/>
      <protection locked="0"/>
    </xf>
    <xf numFmtId="0" fontId="17" fillId="0" borderId="11" xfId="55" applyFont="1" applyBorder="1" applyAlignment="1" applyProtection="1">
      <alignment horizontal="center" vertical="center" wrapText="1"/>
      <protection locked="0"/>
    </xf>
    <xf numFmtId="21" fontId="17" fillId="0" borderId="11" xfId="53" applyNumberFormat="1" applyFont="1" applyBorder="1" applyAlignment="1" applyProtection="1">
      <alignment horizontal="center" vertical="center"/>
      <protection locked="0"/>
    </xf>
    <xf numFmtId="0" fontId="17" fillId="32" borderId="12" xfId="53" applyFont="1" applyFill="1" applyBorder="1" applyAlignment="1" applyProtection="1">
      <alignment horizontal="right" vertical="center"/>
      <protection locked="0"/>
    </xf>
    <xf numFmtId="0" fontId="17" fillId="32" borderId="10" xfId="53" applyFont="1" applyFill="1" applyBorder="1" applyAlignment="1" applyProtection="1">
      <alignment vertical="center"/>
      <protection locked="0"/>
    </xf>
    <xf numFmtId="0" fontId="17" fillId="32" borderId="10" xfId="53" applyFont="1" applyFill="1" applyBorder="1" applyAlignment="1" applyProtection="1">
      <alignment horizontal="right" vertical="center"/>
      <protection locked="0"/>
    </xf>
    <xf numFmtId="0" fontId="17" fillId="32" borderId="10" xfId="53" applyFont="1" applyFill="1" applyBorder="1" applyAlignment="1" applyProtection="1">
      <alignment horizontal="center" vertical="center"/>
      <protection locked="0"/>
    </xf>
    <xf numFmtId="21" fontId="14" fillId="32" borderId="13" xfId="53" applyNumberFormat="1" applyFont="1" applyFill="1" applyBorder="1" applyAlignment="1" applyProtection="1">
      <alignment horizontal="center" vertical="center"/>
      <protection locked="0"/>
    </xf>
    <xf numFmtId="17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4" xfId="53" applyFont="1" applyFill="1" applyBorder="1" applyAlignment="1" applyProtection="1">
      <alignment horizontal="right" vertical="center"/>
      <protection locked="0"/>
    </xf>
    <xf numFmtId="0" fontId="14" fillId="32" borderId="15" xfId="53" applyFont="1" applyFill="1" applyBorder="1" applyAlignment="1" applyProtection="1">
      <alignment horizontal="center" vertical="center"/>
      <protection locked="0"/>
    </xf>
    <xf numFmtId="0" fontId="17" fillId="32" borderId="15" xfId="53" applyFont="1" applyFill="1" applyBorder="1" applyAlignment="1" applyProtection="1">
      <alignment vertical="center"/>
      <protection locked="0"/>
    </xf>
    <xf numFmtId="0" fontId="17" fillId="32" borderId="15" xfId="53" applyFont="1" applyFill="1" applyBorder="1" applyAlignment="1" applyProtection="1">
      <alignment horizontal="center" vertical="center"/>
      <protection locked="0"/>
    </xf>
    <xf numFmtId="21" fontId="14" fillId="32" borderId="16" xfId="53" applyNumberFormat="1" applyFont="1" applyFill="1" applyBorder="1" applyAlignment="1" applyProtection="1">
      <alignment horizontal="center" vertical="center"/>
      <protection locked="0"/>
    </xf>
    <xf numFmtId="0" fontId="17" fillId="32" borderId="17" xfId="53" applyFont="1" applyFill="1" applyBorder="1" applyAlignment="1" applyProtection="1">
      <alignment horizontal="center" vertical="center" wrapText="1"/>
      <protection locked="0"/>
    </xf>
    <xf numFmtId="172" fontId="17" fillId="32" borderId="17" xfId="0" applyNumberFormat="1" applyFont="1" applyFill="1" applyBorder="1" applyAlignment="1" applyProtection="1">
      <alignment horizontal="center" vertical="center" wrapText="1"/>
      <protection locked="0"/>
    </xf>
    <xf numFmtId="172" fontId="17" fillId="32" borderId="17" xfId="53" applyNumberFormat="1" applyFont="1" applyFill="1" applyBorder="1" applyAlignment="1" applyProtection="1">
      <alignment horizontal="center" vertical="center" wrapText="1"/>
      <protection locked="0"/>
    </xf>
    <xf numFmtId="2" fontId="17" fillId="32" borderId="17" xfId="53" applyNumberFormat="1" applyFont="1" applyFill="1" applyBorder="1" applyAlignment="1" applyProtection="1">
      <alignment horizontal="center" vertical="center" wrapText="1"/>
      <protection locked="0"/>
    </xf>
    <xf numFmtId="172" fontId="19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8" xfId="55" applyFont="1" applyBorder="1" applyAlignment="1" applyProtection="1">
      <alignment horizontal="center" vertical="center" wrapText="1"/>
      <protection locked="0"/>
    </xf>
    <xf numFmtId="21" fontId="17" fillId="0" borderId="18" xfId="53" applyNumberFormat="1" applyFont="1" applyBorder="1" applyAlignment="1" applyProtection="1">
      <alignment horizontal="center" vertical="center"/>
      <protection locked="0"/>
    </xf>
    <xf numFmtId="172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7" xfId="55" applyFont="1" applyBorder="1" applyAlignment="1" applyProtection="1">
      <alignment horizontal="center" vertical="center" wrapText="1"/>
      <protection locked="0"/>
    </xf>
    <xf numFmtId="21" fontId="17" fillId="0" borderId="17" xfId="53" applyNumberFormat="1" applyFont="1" applyBorder="1" applyAlignment="1" applyProtection="1">
      <alignment horizontal="center" vertical="center"/>
      <protection locked="0"/>
    </xf>
    <xf numFmtId="172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9" xfId="53" applyFont="1" applyFill="1" applyBorder="1" applyAlignment="1" applyProtection="1">
      <alignment horizontal="right" vertical="center"/>
      <protection locked="0"/>
    </xf>
    <xf numFmtId="21" fontId="14" fillId="32" borderId="20" xfId="53" applyNumberFormat="1" applyFont="1" applyFill="1" applyBorder="1" applyAlignment="1" applyProtection="1">
      <alignment horizontal="center" vertical="center"/>
      <protection locked="0"/>
    </xf>
    <xf numFmtId="172" fontId="19" fillId="32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Alignment="1" applyProtection="1">
      <alignment horizontal="right" vertical="center"/>
      <protection locked="0"/>
    </xf>
    <xf numFmtId="21" fontId="17" fillId="33" borderId="18" xfId="53" applyNumberFormat="1" applyFont="1" applyFill="1" applyBorder="1" applyAlignment="1" applyProtection="1">
      <alignment horizontal="center" vertical="center"/>
      <protection locked="0"/>
    </xf>
    <xf numFmtId="21" fontId="17" fillId="33" borderId="17" xfId="53" applyNumberFormat="1" applyFont="1" applyFill="1" applyBorder="1" applyAlignment="1" applyProtection="1">
      <alignment horizontal="center" vertical="center"/>
      <protection locked="0"/>
    </xf>
    <xf numFmtId="21" fontId="17" fillId="33" borderId="11" xfId="53" applyNumberFormat="1" applyFont="1" applyFill="1" applyBorder="1" applyAlignment="1" applyProtection="1">
      <alignment horizontal="center" vertical="center"/>
      <protection locked="0"/>
    </xf>
    <xf numFmtId="2" fontId="17" fillId="34" borderId="18" xfId="53" applyNumberFormat="1" applyFont="1" applyFill="1" applyBorder="1" applyAlignment="1" applyProtection="1">
      <alignment horizontal="center" vertical="center"/>
      <protection locked="0"/>
    </xf>
    <xf numFmtId="2" fontId="17" fillId="34" borderId="17" xfId="53" applyNumberFormat="1" applyFont="1" applyFill="1" applyBorder="1" applyAlignment="1" applyProtection="1">
      <alignment horizontal="center" vertical="center"/>
      <protection locked="0"/>
    </xf>
    <xf numFmtId="2" fontId="17" fillId="34" borderId="11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5" applyFont="1" applyAlignment="1" applyProtection="1">
      <alignment vertical="center"/>
      <protection locked="0"/>
    </xf>
    <xf numFmtId="0" fontId="21" fillId="0" borderId="0" xfId="58" applyFont="1" applyAlignment="1" applyProtection="1">
      <alignment horizontal="left" vertical="center"/>
      <protection locked="0"/>
    </xf>
    <xf numFmtId="21" fontId="17" fillId="0" borderId="18" xfId="53" applyNumberFormat="1" applyFont="1" applyFill="1" applyBorder="1" applyAlignment="1" applyProtection="1">
      <alignment horizontal="center" vertical="center"/>
      <protection locked="0"/>
    </xf>
    <xf numFmtId="172" fontId="17" fillId="0" borderId="18" xfId="53" applyNumberFormat="1" applyFont="1" applyFill="1" applyBorder="1" applyAlignment="1" applyProtection="1">
      <alignment horizontal="center" vertical="center"/>
      <protection locked="0"/>
    </xf>
    <xf numFmtId="172" fontId="17" fillId="0" borderId="11" xfId="53" applyNumberFormat="1" applyFont="1" applyFill="1" applyBorder="1" applyAlignment="1" applyProtection="1">
      <alignment horizontal="center" vertical="center"/>
      <protection locked="0"/>
    </xf>
    <xf numFmtId="172" fontId="17" fillId="0" borderId="17" xfId="53" applyNumberFormat="1" applyFont="1" applyFill="1" applyBorder="1" applyAlignment="1" applyProtection="1">
      <alignment horizontal="center" vertical="center"/>
      <protection locked="0"/>
    </xf>
    <xf numFmtId="2" fontId="17" fillId="34" borderId="18" xfId="53" applyNumberFormat="1" applyFont="1" applyFill="1" applyBorder="1" applyAlignment="1" applyProtection="1">
      <alignment horizontal="center" vertical="center"/>
      <protection locked="0"/>
    </xf>
    <xf numFmtId="2" fontId="17" fillId="34" borderId="17" xfId="53" applyNumberFormat="1" applyFont="1" applyFill="1" applyBorder="1" applyAlignment="1" applyProtection="1">
      <alignment horizontal="center" vertical="center"/>
      <protection locked="0"/>
    </xf>
    <xf numFmtId="2" fontId="17" fillId="34" borderId="11" xfId="53" applyNumberFormat="1" applyFont="1" applyFill="1" applyBorder="1" applyAlignment="1" applyProtection="1">
      <alignment horizontal="center" vertical="center"/>
      <protection locked="0"/>
    </xf>
    <xf numFmtId="0" fontId="10" fillId="4" borderId="0" xfId="59" applyFont="1" applyFill="1" applyBorder="1" applyAlignment="1" applyProtection="1">
      <alignment horizontal="center" vertical="top"/>
      <protection/>
    </xf>
    <xf numFmtId="0" fontId="10" fillId="4" borderId="0" xfId="59" applyFont="1" applyFill="1" applyBorder="1" applyAlignment="1" applyProtection="1">
      <alignment vertical="top"/>
      <protection locked="0"/>
    </xf>
    <xf numFmtId="0" fontId="10" fillId="4" borderId="0" xfId="59" applyFont="1" applyFill="1" applyBorder="1" applyAlignment="1" applyProtection="1">
      <alignment horizontal="center" vertical="top"/>
      <protection locked="0"/>
    </xf>
    <xf numFmtId="0" fontId="23" fillId="4" borderId="0" xfId="59" applyFont="1" applyFill="1" applyBorder="1" applyAlignment="1" applyProtection="1">
      <alignment horizontal="center" vertical="top" shrinkToFit="1"/>
      <protection locked="0"/>
    </xf>
    <xf numFmtId="0" fontId="10" fillId="4" borderId="0" xfId="59" applyFont="1" applyFill="1" applyBorder="1" applyProtection="1">
      <alignment/>
      <protection locked="0"/>
    </xf>
    <xf numFmtId="0" fontId="10" fillId="4" borderId="0" xfId="59" applyFont="1" applyFill="1" applyProtection="1">
      <alignment/>
      <protection locked="0"/>
    </xf>
    <xf numFmtId="0" fontId="24" fillId="4" borderId="0" xfId="59" applyFont="1" applyFill="1" applyProtection="1">
      <alignment/>
      <protection locked="0"/>
    </xf>
    <xf numFmtId="0" fontId="67" fillId="0" borderId="0" xfId="55" applyFont="1" applyFill="1" applyAlignment="1" applyProtection="1">
      <alignment vertical="center"/>
      <protection locked="0"/>
    </xf>
    <xf numFmtId="0" fontId="67" fillId="0" borderId="0" xfId="58" applyFont="1" applyFill="1" applyAlignment="1" applyProtection="1">
      <alignment vertical="center"/>
      <protection locked="0"/>
    </xf>
    <xf numFmtId="0" fontId="68" fillId="0" borderId="0" xfId="58" applyFont="1" applyFill="1" applyAlignment="1" applyProtection="1">
      <alignment vertical="center"/>
      <protection locked="0"/>
    </xf>
    <xf numFmtId="0" fontId="69" fillId="0" borderId="0" xfId="58" applyFont="1" applyFill="1" applyAlignment="1" applyProtection="1">
      <alignment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3" fillId="0" borderId="0" xfId="58" applyFont="1" applyAlignment="1" applyProtection="1">
      <alignment vertical="center"/>
      <protection locked="0"/>
    </xf>
    <xf numFmtId="0" fontId="26" fillId="0" borderId="0" xfId="56" applyFont="1" applyAlignment="1" applyProtection="1">
      <alignment vertical="center"/>
      <protection locked="0"/>
    </xf>
    <xf numFmtId="0" fontId="17" fillId="32" borderId="15" xfId="53" applyFont="1" applyFill="1" applyBorder="1" applyAlignment="1" applyProtection="1">
      <alignment horizontal="right" vertical="center"/>
      <protection locked="0"/>
    </xf>
    <xf numFmtId="0" fontId="15" fillId="32" borderId="18" xfId="58" applyFont="1" applyFill="1" applyBorder="1" applyAlignment="1" applyProtection="1">
      <alignment horizontal="center" vertical="center" textRotation="90" wrapText="1"/>
      <protection locked="0"/>
    </xf>
    <xf numFmtId="0" fontId="15" fillId="32" borderId="11" xfId="58" applyFont="1" applyFill="1" applyBorder="1" applyAlignment="1" applyProtection="1">
      <alignment horizontal="center" vertical="center" textRotation="90" wrapText="1"/>
      <protection locked="0"/>
    </xf>
    <xf numFmtId="0" fontId="15" fillId="32" borderId="17" xfId="58" applyFont="1" applyFill="1" applyBorder="1" applyAlignment="1" applyProtection="1">
      <alignment horizontal="center" vertical="center" textRotation="90" wrapText="1"/>
      <protection locked="0"/>
    </xf>
    <xf numFmtId="0" fontId="8" fillId="32" borderId="18" xfId="58" applyFont="1" applyFill="1" applyBorder="1" applyAlignment="1" applyProtection="1">
      <alignment horizontal="center" vertical="center" textRotation="90" wrapText="1"/>
      <protection locked="0"/>
    </xf>
    <xf numFmtId="0" fontId="8" fillId="32" borderId="11" xfId="58" applyFont="1" applyFill="1" applyBorder="1" applyAlignment="1" applyProtection="1">
      <alignment horizontal="center" vertical="center" textRotation="90" wrapText="1"/>
      <protection locked="0"/>
    </xf>
    <xf numFmtId="0" fontId="8" fillId="32" borderId="17" xfId="58" applyFont="1" applyFill="1" applyBorder="1" applyAlignment="1" applyProtection="1">
      <alignment horizontal="center" vertical="center" textRotation="90" wrapText="1"/>
      <protection locked="0"/>
    </xf>
    <xf numFmtId="0" fontId="15" fillId="0" borderId="22" xfId="55" applyFont="1" applyBorder="1" applyAlignment="1" applyProtection="1">
      <alignment horizontal="center" vertical="center" wrapText="1"/>
      <protection locked="0"/>
    </xf>
    <xf numFmtId="0" fontId="15" fillId="0" borderId="23" xfId="55" applyFont="1" applyBorder="1" applyAlignment="1" applyProtection="1">
      <alignment horizontal="center" vertical="center" wrapText="1"/>
      <protection locked="0"/>
    </xf>
    <xf numFmtId="0" fontId="12" fillId="0" borderId="0" xfId="58" applyFont="1" applyAlignment="1" applyProtection="1">
      <alignment horizontal="center" vertical="center"/>
      <protection locked="0"/>
    </xf>
    <xf numFmtId="0" fontId="15" fillId="32" borderId="18" xfId="58" applyFont="1" applyFill="1" applyBorder="1" applyAlignment="1" applyProtection="1">
      <alignment horizontal="center" vertical="center" wrapText="1"/>
      <protection locked="0"/>
    </xf>
    <xf numFmtId="0" fontId="15" fillId="32" borderId="11" xfId="58" applyFont="1" applyFill="1" applyBorder="1" applyAlignment="1" applyProtection="1">
      <alignment horizontal="center" vertical="center" wrapText="1"/>
      <protection locked="0"/>
    </xf>
    <xf numFmtId="0" fontId="15" fillId="32" borderId="17" xfId="58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Alignment="1" applyProtection="1">
      <alignment horizontal="center" vertical="center"/>
      <protection locked="0"/>
    </xf>
    <xf numFmtId="0" fontId="17" fillId="0" borderId="24" xfId="60" applyFont="1" applyBorder="1" applyAlignment="1" applyProtection="1">
      <alignment horizontal="center" vertical="center"/>
      <protection locked="0"/>
    </xf>
    <xf numFmtId="0" fontId="17" fillId="0" borderId="25" xfId="60" applyFont="1" applyBorder="1" applyAlignment="1" applyProtection="1">
      <alignment horizontal="center" vertical="center"/>
      <protection locked="0"/>
    </xf>
    <xf numFmtId="0" fontId="15" fillId="0" borderId="24" xfId="60" applyFont="1" applyFill="1" applyBorder="1" applyAlignment="1" applyProtection="1">
      <alignment horizontal="left" vertical="center" wrapText="1"/>
      <protection locked="0"/>
    </xf>
    <xf numFmtId="0" fontId="15" fillId="0" borderId="25" xfId="60" applyFont="1" applyFill="1" applyBorder="1" applyAlignment="1" applyProtection="1">
      <alignment horizontal="left" vertical="center" wrapText="1"/>
      <protection locked="0"/>
    </xf>
    <xf numFmtId="2" fontId="17" fillId="34" borderId="18" xfId="53" applyNumberFormat="1" applyFont="1" applyFill="1" applyBorder="1" applyAlignment="1" applyProtection="1">
      <alignment horizontal="center" vertical="center"/>
      <protection locked="0"/>
    </xf>
    <xf numFmtId="2" fontId="17" fillId="34" borderId="17" xfId="53" applyNumberFormat="1" applyFont="1" applyFill="1" applyBorder="1" applyAlignment="1" applyProtection="1">
      <alignment horizontal="center" vertical="center"/>
      <protection locked="0"/>
    </xf>
    <xf numFmtId="172" fontId="15" fillId="35" borderId="24" xfId="0" applyNumberFormat="1" applyFont="1" applyFill="1" applyBorder="1" applyAlignment="1" applyProtection="1">
      <alignment horizontal="center" vertical="center" wrapText="1"/>
      <protection locked="0"/>
    </xf>
    <xf numFmtId="172" fontId="15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57" applyFont="1" applyBorder="1" applyAlignment="1" applyProtection="1">
      <alignment horizontal="center" vertical="center" wrapText="1"/>
      <protection locked="0"/>
    </xf>
    <xf numFmtId="0" fontId="17" fillId="0" borderId="27" xfId="57" applyFont="1" applyBorder="1" applyAlignment="1" applyProtection="1">
      <alignment horizontal="center" vertical="center" wrapText="1"/>
      <protection locked="0"/>
    </xf>
    <xf numFmtId="0" fontId="12" fillId="0" borderId="18" xfId="58" applyFont="1" applyFill="1" applyBorder="1" applyAlignment="1" applyProtection="1">
      <alignment horizontal="center" vertical="center"/>
      <protection locked="0"/>
    </xf>
    <xf numFmtId="0" fontId="12" fillId="0" borderId="17" xfId="58" applyFont="1" applyFill="1" applyBorder="1" applyAlignment="1" applyProtection="1">
      <alignment horizontal="center" vertical="center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49" fontId="17" fillId="0" borderId="24" xfId="60" applyNumberFormat="1" applyFont="1" applyBorder="1" applyAlignment="1" applyProtection="1">
      <alignment horizontal="center" vertical="center" wrapText="1"/>
      <protection locked="0"/>
    </xf>
    <xf numFmtId="49" fontId="17" fillId="0" borderId="25" xfId="60" applyNumberFormat="1" applyFont="1" applyBorder="1" applyAlignment="1" applyProtection="1">
      <alignment horizontal="center" vertical="center" wrapText="1"/>
      <protection locked="0"/>
    </xf>
    <xf numFmtId="0" fontId="17" fillId="0" borderId="18" xfId="55" applyFont="1" applyBorder="1" applyAlignment="1" applyProtection="1">
      <alignment horizontal="center" vertical="center" wrapText="1"/>
      <protection locked="0"/>
    </xf>
    <xf numFmtId="0" fontId="17" fillId="0" borderId="17" xfId="55" applyFont="1" applyBorder="1" applyAlignment="1" applyProtection="1">
      <alignment horizontal="center" vertical="center" wrapText="1"/>
      <protection locked="0"/>
    </xf>
    <xf numFmtId="49" fontId="17" fillId="0" borderId="24" xfId="60" applyNumberFormat="1" applyFont="1" applyBorder="1" applyAlignment="1" applyProtection="1">
      <alignment horizontal="center" vertical="center"/>
      <protection locked="0"/>
    </xf>
    <xf numFmtId="49" fontId="17" fillId="0" borderId="25" xfId="60" applyNumberFormat="1" applyFont="1" applyBorder="1" applyAlignment="1" applyProtection="1">
      <alignment horizontal="center" vertical="center"/>
      <protection locked="0"/>
    </xf>
    <xf numFmtId="0" fontId="17" fillId="0" borderId="18" xfId="60" applyFont="1" applyBorder="1" applyAlignment="1" applyProtection="1">
      <alignment horizontal="center" vertical="center" wrapText="1"/>
      <protection locked="0"/>
    </xf>
    <xf numFmtId="0" fontId="17" fillId="0" borderId="17" xfId="60" applyFont="1" applyBorder="1" applyAlignment="1" applyProtection="1">
      <alignment horizontal="center" vertical="center" wrapText="1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15" fillId="32" borderId="18" xfId="58" applyFont="1" applyFill="1" applyBorder="1" applyAlignment="1" applyProtection="1">
      <alignment horizontal="left" vertical="center" wrapText="1"/>
      <protection locked="0"/>
    </xf>
    <xf numFmtId="0" fontId="15" fillId="32" borderId="11" xfId="58" applyFont="1" applyFill="1" applyBorder="1" applyAlignment="1" applyProtection="1">
      <alignment horizontal="left" vertical="center" wrapText="1"/>
      <protection locked="0"/>
    </xf>
    <xf numFmtId="0" fontId="15" fillId="32" borderId="17" xfId="58" applyFont="1" applyFill="1" applyBorder="1" applyAlignment="1" applyProtection="1">
      <alignment horizontal="left" vertical="center" wrapText="1"/>
      <protection locked="0"/>
    </xf>
    <xf numFmtId="0" fontId="15" fillId="32" borderId="26" xfId="58" applyFont="1" applyFill="1" applyBorder="1" applyAlignment="1" applyProtection="1">
      <alignment horizontal="center" vertical="center" textRotation="90" wrapText="1"/>
      <protection locked="0"/>
    </xf>
    <xf numFmtId="0" fontId="15" fillId="32" borderId="28" xfId="58" applyFont="1" applyFill="1" applyBorder="1" applyAlignment="1" applyProtection="1">
      <alignment horizontal="center" vertical="center" textRotation="90" wrapText="1"/>
      <protection locked="0"/>
    </xf>
    <xf numFmtId="0" fontId="15" fillId="32" borderId="27" xfId="58" applyFont="1" applyFill="1" applyBorder="1" applyAlignment="1" applyProtection="1">
      <alignment horizontal="center" vertical="center" textRotation="90" wrapText="1"/>
      <protection locked="0"/>
    </xf>
    <xf numFmtId="0" fontId="4" fillId="0" borderId="0" xfId="58" applyFont="1" applyAlignment="1" applyProtection="1">
      <alignment horizontal="center" vertical="center" wrapText="1"/>
      <protection locked="0"/>
    </xf>
    <xf numFmtId="0" fontId="15" fillId="32" borderId="22" xfId="58" applyFont="1" applyFill="1" applyBorder="1" applyAlignment="1" applyProtection="1">
      <alignment horizontal="center" vertical="center" wrapText="1"/>
      <protection locked="0"/>
    </xf>
    <xf numFmtId="0" fontId="15" fillId="32" borderId="29" xfId="58" applyFont="1" applyFill="1" applyBorder="1" applyAlignment="1" applyProtection="1">
      <alignment horizontal="center" vertical="center" wrapText="1"/>
      <protection locked="0"/>
    </xf>
    <xf numFmtId="0" fontId="15" fillId="32" borderId="23" xfId="58" applyFont="1" applyFill="1" applyBorder="1" applyAlignment="1" applyProtection="1">
      <alignment horizontal="center" vertical="center" wrapText="1"/>
      <protection locked="0"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5" fillId="0" borderId="17" xfId="60" applyFont="1" applyBorder="1" applyAlignment="1" applyProtection="1">
      <alignment horizontal="left" vertical="center" wrapText="1"/>
      <protection locked="0"/>
    </xf>
    <xf numFmtId="49" fontId="17" fillId="0" borderId="18" xfId="60" applyNumberFormat="1" applyFont="1" applyBorder="1" applyAlignment="1" applyProtection="1">
      <alignment horizontal="center" vertical="center" wrapText="1"/>
      <protection locked="0"/>
    </xf>
    <xf numFmtId="49" fontId="17" fillId="0" borderId="17" xfId="60" applyNumberFormat="1" applyFont="1" applyBorder="1" applyAlignment="1" applyProtection="1">
      <alignment horizontal="center" vertical="center" wrapText="1"/>
      <protection locked="0"/>
    </xf>
    <xf numFmtId="0" fontId="17" fillId="0" borderId="18" xfId="60" applyFont="1" applyBorder="1" applyAlignment="1" applyProtection="1">
      <alignment horizontal="center" vertical="center"/>
      <protection locked="0"/>
    </xf>
    <xf numFmtId="0" fontId="17" fillId="0" borderId="17" xfId="60" applyFont="1" applyBorder="1" applyAlignment="1" applyProtection="1">
      <alignment horizontal="center" vertical="center"/>
      <protection locked="0"/>
    </xf>
    <xf numFmtId="49" fontId="17" fillId="0" borderId="18" xfId="60" applyNumberFormat="1" applyFont="1" applyBorder="1" applyAlignment="1" applyProtection="1">
      <alignment horizontal="center" vertical="center"/>
      <protection locked="0"/>
    </xf>
    <xf numFmtId="49" fontId="17" fillId="0" borderId="17" xfId="60" applyNumberFormat="1" applyFont="1" applyBorder="1" applyAlignment="1" applyProtection="1">
      <alignment horizontal="center" vertical="center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 locked="0"/>
    </xf>
    <xf numFmtId="49" fontId="17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60" applyFont="1" applyFill="1" applyBorder="1" applyAlignment="1" applyProtection="1">
      <alignment horizontal="left" vertical="center" wrapText="1"/>
      <protection locked="0"/>
    </xf>
    <xf numFmtId="0" fontId="15" fillId="0" borderId="17" xfId="60" applyFont="1" applyFill="1" applyBorder="1" applyAlignment="1" applyProtection="1">
      <alignment horizontal="left" vertical="center" wrapText="1"/>
      <protection locked="0"/>
    </xf>
    <xf numFmtId="172" fontId="20" fillId="35" borderId="18" xfId="0" applyNumberFormat="1" applyFont="1" applyFill="1" applyBorder="1" applyAlignment="1" applyProtection="1">
      <alignment horizontal="center" vertical="center"/>
      <protection locked="0"/>
    </xf>
    <xf numFmtId="172" fontId="20" fillId="35" borderId="17" xfId="0" applyNumberFormat="1" applyFont="1" applyFill="1" applyBorder="1" applyAlignment="1" applyProtection="1">
      <alignment horizontal="center" vertical="center"/>
      <protection locked="0"/>
    </xf>
    <xf numFmtId="0" fontId="70" fillId="36" borderId="22" xfId="55" applyFont="1" applyFill="1" applyBorder="1" applyAlignment="1" applyProtection="1">
      <alignment horizontal="center" vertical="center" wrapText="1"/>
      <protection locked="0"/>
    </xf>
    <xf numFmtId="0" fontId="70" fillId="36" borderId="23" xfId="55" applyFont="1" applyFill="1" applyBorder="1" applyAlignment="1" applyProtection="1">
      <alignment horizontal="center" vertical="center" wrapText="1"/>
      <protection locked="0"/>
    </xf>
    <xf numFmtId="0" fontId="15" fillId="36" borderId="22" xfId="55" applyFont="1" applyFill="1" applyBorder="1" applyAlignment="1" applyProtection="1">
      <alignment horizontal="center" vertical="center" wrapText="1"/>
      <protection locked="0"/>
    </xf>
    <xf numFmtId="0" fontId="15" fillId="36" borderId="23" xfId="55" applyFont="1" applyFill="1" applyBorder="1" applyAlignment="1" applyProtection="1">
      <alignment horizontal="center" vertical="center" wrapText="1"/>
      <protection locked="0"/>
    </xf>
    <xf numFmtId="0" fontId="70" fillId="0" borderId="22" xfId="55" applyFont="1" applyBorder="1" applyAlignment="1" applyProtection="1">
      <alignment horizontal="center" vertical="center" wrapText="1"/>
      <protection locked="0"/>
    </xf>
    <xf numFmtId="0" fontId="70" fillId="0" borderId="23" xfId="55" applyFont="1" applyBorder="1" applyAlignment="1" applyProtection="1">
      <alignment horizontal="center" vertical="center" wrapText="1"/>
      <protection locked="0"/>
    </xf>
    <xf numFmtId="0" fontId="71" fillId="0" borderId="0" xfId="58" applyFont="1" applyFill="1" applyAlignment="1" applyProtection="1">
      <alignment horizontal="center" vertical="center"/>
      <protection locked="0"/>
    </xf>
    <xf numFmtId="0" fontId="17" fillId="0" borderId="28" xfId="57" applyFont="1" applyBorder="1" applyAlignment="1" applyProtection="1">
      <alignment horizontal="center" vertical="center" wrapText="1"/>
      <protection locked="0"/>
    </xf>
    <xf numFmtId="0" fontId="12" fillId="0" borderId="11" xfId="58" applyFont="1" applyFill="1" applyBorder="1" applyAlignment="1" applyProtection="1">
      <alignment horizontal="center" vertical="center"/>
      <protection locked="0"/>
    </xf>
    <xf numFmtId="0" fontId="15" fillId="0" borderId="11" xfId="60" applyFont="1" applyBorder="1" applyAlignment="1" applyProtection="1">
      <alignment horizontal="left" vertical="center" wrapText="1"/>
      <protection locked="0"/>
    </xf>
    <xf numFmtId="49" fontId="17" fillId="0" borderId="11" xfId="60" applyNumberFormat="1" applyFont="1" applyBorder="1" applyAlignment="1" applyProtection="1">
      <alignment horizontal="center" vertical="center" wrapText="1"/>
      <protection locked="0"/>
    </xf>
    <xf numFmtId="0" fontId="72" fillId="0" borderId="0" xfId="55" applyFont="1" applyFill="1" applyAlignment="1" applyProtection="1">
      <alignment horizontal="center" vertical="center" wrapText="1"/>
      <protection locked="0"/>
    </xf>
    <xf numFmtId="0" fontId="73" fillId="0" borderId="0" xfId="58" applyFont="1" applyFill="1" applyAlignment="1" applyProtection="1">
      <alignment horizontal="center" vertical="center" wrapText="1"/>
      <protection locked="0"/>
    </xf>
    <xf numFmtId="0" fontId="74" fillId="0" borderId="0" xfId="58" applyFont="1" applyFill="1" applyAlignment="1" applyProtection="1">
      <alignment horizontal="center" vertical="center"/>
      <protection locked="0"/>
    </xf>
    <xf numFmtId="0" fontId="17" fillId="0" borderId="11" xfId="55" applyFont="1" applyBorder="1" applyAlignment="1" applyProtection="1">
      <alignment horizontal="center" vertical="center" wrapText="1"/>
      <protection locked="0"/>
    </xf>
    <xf numFmtId="2" fontId="17" fillId="34" borderId="11" xfId="53" applyNumberFormat="1" applyFont="1" applyFill="1" applyBorder="1" applyAlignment="1" applyProtection="1">
      <alignment horizontal="center" vertical="center"/>
      <protection locked="0"/>
    </xf>
    <xf numFmtId="172" fontId="20" fillId="35" borderId="30" xfId="0" applyNumberFormat="1" applyFont="1" applyFill="1" applyBorder="1" applyAlignment="1" applyProtection="1">
      <alignment horizontal="center" vertical="center"/>
      <protection locked="0"/>
    </xf>
    <xf numFmtId="172" fontId="20" fillId="35" borderId="31" xfId="0" applyNumberFormat="1" applyFont="1" applyFill="1" applyBorder="1" applyAlignment="1" applyProtection="1">
      <alignment horizontal="center" vertical="center"/>
      <protection locked="0"/>
    </xf>
    <xf numFmtId="172" fontId="20" fillId="35" borderId="21" xfId="0" applyNumberFormat="1" applyFont="1" applyFill="1" applyBorder="1" applyAlignment="1" applyProtection="1">
      <alignment horizontal="center" vertical="center"/>
      <protection locked="0"/>
    </xf>
    <xf numFmtId="0" fontId="15" fillId="0" borderId="29" xfId="55" applyFont="1" applyBorder="1" applyAlignment="1" applyProtection="1">
      <alignment horizontal="center" vertical="center" wrapText="1"/>
      <protection locked="0"/>
    </xf>
    <xf numFmtId="0" fontId="17" fillId="0" borderId="11" xfId="60" applyFont="1" applyBorder="1" applyAlignment="1" applyProtection="1">
      <alignment horizontal="center" vertical="center"/>
      <protection locked="0"/>
    </xf>
    <xf numFmtId="49" fontId="17" fillId="0" borderId="11" xfId="60" applyNumberFormat="1" applyFont="1" applyBorder="1" applyAlignment="1" applyProtection="1">
      <alignment horizontal="center" vertical="center"/>
      <protection locked="0"/>
    </xf>
    <xf numFmtId="0" fontId="17" fillId="0" borderId="11" xfId="6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Выездка технические1" xfId="55"/>
    <cellStyle name="Обычный_Выездка технические1 2" xfId="56"/>
    <cellStyle name="Обычный_Измайлово-2003" xfId="57"/>
    <cellStyle name="Обычный_Лист Microsoft Excel" xfId="58"/>
    <cellStyle name="Обычный_ПРИМЕРЫ ТЕХ.РЕЗУЛЬТАТОВ - Выездка" xfId="59"/>
    <cellStyle name="Обычный_Россия (В) юниоры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257175</xdr:colOff>
      <xdr:row>2</xdr:row>
      <xdr:rowOff>0</xdr:rowOff>
    </xdr:to>
    <xdr:pic>
      <xdr:nvPicPr>
        <xdr:cNvPr id="1" name="Picture 1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81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"/>
  <sheetViews>
    <sheetView tabSelected="1" zoomScale="90" zoomScaleNormal="90" zoomScaleSheetLayoutView="70" zoomScalePageLayoutView="0" workbookViewId="0" topLeftCell="A2">
      <selection activeCell="S24" sqref="A1:S24"/>
    </sheetView>
  </sheetViews>
  <sheetFormatPr defaultColWidth="9.140625" defaultRowHeight="15"/>
  <cols>
    <col min="1" max="1" width="3.7109375" style="3" customWidth="1"/>
    <col min="2" max="2" width="6.28125" style="3" customWidth="1"/>
    <col min="3" max="3" width="15.7109375" style="3" customWidth="1"/>
    <col min="4" max="4" width="8.421875" style="3" customWidth="1"/>
    <col min="5" max="5" width="4.7109375" style="3" customWidth="1"/>
    <col min="6" max="6" width="25.7109375" style="3" customWidth="1"/>
    <col min="7" max="7" width="9.140625" style="3" customWidth="1"/>
    <col min="8" max="8" width="12.7109375" style="3" customWidth="1"/>
    <col min="9" max="9" width="15.57421875" style="3" customWidth="1"/>
    <col min="10" max="10" width="3.7109375" style="3" customWidth="1"/>
    <col min="11" max="11" width="9.7109375" style="3" customWidth="1"/>
    <col min="12" max="12" width="10.7109375" style="3" customWidth="1"/>
    <col min="13" max="17" width="9.7109375" style="3" customWidth="1"/>
    <col min="18" max="18" width="11.57421875" style="3" customWidth="1"/>
    <col min="19" max="19" width="8.8515625" style="3" customWidth="1"/>
    <col min="20" max="16384" width="9.140625" style="3" customWidth="1"/>
  </cols>
  <sheetData>
    <row r="1" spans="1:38" s="78" customFormat="1" ht="12.75" hidden="1">
      <c r="A1" s="77" t="s">
        <v>28</v>
      </c>
      <c r="C1" s="79"/>
      <c r="D1" s="77" t="s">
        <v>29</v>
      </c>
      <c r="E1" s="79"/>
      <c r="F1" s="79"/>
      <c r="G1" s="77" t="s">
        <v>30</v>
      </c>
      <c r="I1" s="79"/>
      <c r="J1" s="79"/>
      <c r="K1" s="79"/>
      <c r="L1" s="79"/>
      <c r="M1" s="79"/>
      <c r="N1" s="79"/>
      <c r="O1" s="79"/>
      <c r="P1" s="77" t="s">
        <v>31</v>
      </c>
      <c r="Q1" s="77" t="s">
        <v>32</v>
      </c>
      <c r="R1" s="77" t="s">
        <v>33</v>
      </c>
      <c r="S1" s="80"/>
      <c r="V1" s="81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L1" s="83"/>
    </row>
    <row r="2" spans="1:19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1"/>
    </row>
    <row r="3" spans="1:19" s="88" customFormat="1" ht="30" customHeight="1">
      <c r="A3" s="127" t="s">
        <v>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s="4" customFormat="1" ht="15.75" customHeight="1">
      <c r="A4" s="134" t="s">
        <v>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1:19" s="5" customFormat="1" ht="15.75" customHeight="1">
      <c r="A5" s="100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1:19" s="89" customFormat="1" ht="15.75" customHeight="1">
      <c r="A6" s="104" t="s">
        <v>86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20" s="10" customFormat="1" ht="15" customHeight="1" thickBot="1">
      <c r="A7" s="6" t="s">
        <v>65</v>
      </c>
      <c r="B7" s="7"/>
      <c r="C7" s="8"/>
      <c r="D7" s="8"/>
      <c r="E7" s="8"/>
      <c r="F7" s="8"/>
      <c r="G7" s="8"/>
      <c r="H7" s="9"/>
      <c r="I7" s="7"/>
      <c r="J7" s="7"/>
      <c r="K7" s="7"/>
      <c r="L7" s="7"/>
      <c r="M7" s="7"/>
      <c r="N7" s="7"/>
      <c r="O7" s="7"/>
      <c r="P7" s="7"/>
      <c r="Q7" s="7" t="s">
        <v>74</v>
      </c>
      <c r="R7" s="7"/>
      <c r="S7" s="7"/>
      <c r="T7" s="11"/>
    </row>
    <row r="8" spans="1:19" s="12" customFormat="1" ht="15" customHeight="1">
      <c r="A8" s="131" t="s">
        <v>9</v>
      </c>
      <c r="B8" s="95" t="s">
        <v>8</v>
      </c>
      <c r="C8" s="128" t="s">
        <v>26</v>
      </c>
      <c r="D8" s="101" t="s">
        <v>10</v>
      </c>
      <c r="E8" s="92" t="s">
        <v>11</v>
      </c>
      <c r="F8" s="128" t="s">
        <v>27</v>
      </c>
      <c r="G8" s="101" t="s">
        <v>10</v>
      </c>
      <c r="H8" s="101" t="s">
        <v>12</v>
      </c>
      <c r="I8" s="101" t="s">
        <v>13</v>
      </c>
      <c r="J8" s="92" t="s">
        <v>2</v>
      </c>
      <c r="K8" s="42" t="s">
        <v>23</v>
      </c>
      <c r="L8" s="43">
        <v>20</v>
      </c>
      <c r="M8" s="44" t="s">
        <v>5</v>
      </c>
      <c r="N8" s="91" t="s">
        <v>22</v>
      </c>
      <c r="O8" s="91"/>
      <c r="P8" s="44">
        <v>1</v>
      </c>
      <c r="Q8" s="45" t="s">
        <v>6</v>
      </c>
      <c r="R8" s="46">
        <v>0.020833333333333332</v>
      </c>
      <c r="S8" s="135" t="s">
        <v>14</v>
      </c>
    </row>
    <row r="9" spans="1:19" s="12" customFormat="1" ht="15" customHeight="1">
      <c r="A9" s="132"/>
      <c r="B9" s="96"/>
      <c r="C9" s="129"/>
      <c r="D9" s="102"/>
      <c r="E9" s="93"/>
      <c r="F9" s="129"/>
      <c r="G9" s="102"/>
      <c r="H9" s="102"/>
      <c r="I9" s="102"/>
      <c r="J9" s="93"/>
      <c r="K9" s="36" t="s">
        <v>24</v>
      </c>
      <c r="L9" s="33">
        <v>20</v>
      </c>
      <c r="M9" s="37" t="s">
        <v>5</v>
      </c>
      <c r="N9" s="38"/>
      <c r="O9" s="38"/>
      <c r="P9" s="37"/>
      <c r="Q9" s="39"/>
      <c r="R9" s="40"/>
      <c r="S9" s="136"/>
    </row>
    <row r="10" spans="1:19" s="12" customFormat="1" ht="39.75" customHeight="1" thickBot="1">
      <c r="A10" s="133"/>
      <c r="B10" s="97"/>
      <c r="C10" s="130"/>
      <c r="D10" s="103"/>
      <c r="E10" s="94"/>
      <c r="F10" s="130"/>
      <c r="G10" s="103"/>
      <c r="H10" s="103"/>
      <c r="I10" s="103"/>
      <c r="J10" s="94"/>
      <c r="K10" s="47" t="s">
        <v>17</v>
      </c>
      <c r="L10" s="48" t="s">
        <v>18</v>
      </c>
      <c r="M10" s="49" t="s">
        <v>19</v>
      </c>
      <c r="N10" s="49" t="s">
        <v>20</v>
      </c>
      <c r="O10" s="49" t="s">
        <v>7</v>
      </c>
      <c r="P10" s="50" t="s">
        <v>3</v>
      </c>
      <c r="Q10" s="50" t="s">
        <v>4</v>
      </c>
      <c r="R10" s="51" t="s">
        <v>21</v>
      </c>
      <c r="S10" s="137"/>
    </row>
    <row r="11" spans="1:19" s="13" customFormat="1" ht="23.25" customHeight="1">
      <c r="A11" s="113">
        <v>1</v>
      </c>
      <c r="B11" s="115">
        <v>313</v>
      </c>
      <c r="C11" s="138" t="s">
        <v>39</v>
      </c>
      <c r="D11" s="140" t="s">
        <v>51</v>
      </c>
      <c r="E11" s="142"/>
      <c r="F11" s="138" t="s">
        <v>76</v>
      </c>
      <c r="G11" s="144" t="s">
        <v>52</v>
      </c>
      <c r="H11" s="125" t="s">
        <v>53</v>
      </c>
      <c r="I11" s="121" t="s">
        <v>54</v>
      </c>
      <c r="J11" s="52">
        <v>1</v>
      </c>
      <c r="K11" s="70">
        <v>0.5819444444444445</v>
      </c>
      <c r="L11" s="54">
        <v>0.6350694444444445</v>
      </c>
      <c r="M11" s="53">
        <v>0.6413194444444444</v>
      </c>
      <c r="N11" s="62">
        <f aca="true" t="shared" si="0" ref="N11:N16">M11-L11</f>
        <v>0.006249999999999978</v>
      </c>
      <c r="O11" s="71">
        <f>M11-K11</f>
        <v>0.059374999999999956</v>
      </c>
      <c r="P11" s="74">
        <f>$L$8/O11/24</f>
        <v>14.035087719298255</v>
      </c>
      <c r="Q11" s="109">
        <f>SUM($L$8:$L$9)/R11/24</f>
        <v>15.275273151585898</v>
      </c>
      <c r="R11" s="150">
        <f>SUM(O11:O12)</f>
        <v>0.1091087962962961</v>
      </c>
      <c r="S11" s="154" t="s">
        <v>81</v>
      </c>
    </row>
    <row r="12" spans="1:19" s="13" customFormat="1" ht="21" customHeight="1" thickBot="1">
      <c r="A12" s="114"/>
      <c r="B12" s="116"/>
      <c r="C12" s="139"/>
      <c r="D12" s="141"/>
      <c r="E12" s="143"/>
      <c r="F12" s="139"/>
      <c r="G12" s="145"/>
      <c r="H12" s="126"/>
      <c r="I12" s="122"/>
      <c r="J12" s="55">
        <v>2</v>
      </c>
      <c r="K12" s="63">
        <f>M11+$R$8</f>
        <v>0.6621527777777778</v>
      </c>
      <c r="L12" s="57">
        <v>0.711886574074074</v>
      </c>
      <c r="M12" s="56">
        <v>0.7224537037037037</v>
      </c>
      <c r="N12" s="63">
        <f t="shared" si="0"/>
        <v>0.01056712962962969</v>
      </c>
      <c r="O12" s="73">
        <f>L12-K12</f>
        <v>0.04973379629629615</v>
      </c>
      <c r="P12" s="75">
        <f>$L$9/O12/24</f>
        <v>16.755876192692625</v>
      </c>
      <c r="Q12" s="110"/>
      <c r="R12" s="151"/>
      <c r="S12" s="155"/>
    </row>
    <row r="13" spans="1:19" s="13" customFormat="1" ht="23.25" customHeight="1">
      <c r="A13" s="113">
        <v>2</v>
      </c>
      <c r="B13" s="115">
        <v>314</v>
      </c>
      <c r="C13" s="138" t="s">
        <v>50</v>
      </c>
      <c r="D13" s="146" t="s">
        <v>63</v>
      </c>
      <c r="E13" s="142"/>
      <c r="F13" s="148" t="s">
        <v>78</v>
      </c>
      <c r="G13" s="144" t="s">
        <v>56</v>
      </c>
      <c r="H13" s="125" t="s">
        <v>57</v>
      </c>
      <c r="I13" s="121" t="s">
        <v>54</v>
      </c>
      <c r="J13" s="52">
        <v>1</v>
      </c>
      <c r="K13" s="70">
        <v>0.5819444444444445</v>
      </c>
      <c r="L13" s="54">
        <v>0.6352662037037037</v>
      </c>
      <c r="M13" s="53">
        <v>0.6436921296296296</v>
      </c>
      <c r="N13" s="62">
        <f t="shared" si="0"/>
        <v>0.008425925925925948</v>
      </c>
      <c r="O13" s="71">
        <f>M13-K13</f>
        <v>0.06174768518518514</v>
      </c>
      <c r="P13" s="74">
        <f>$L$8/O13/24</f>
        <v>13.495782567947527</v>
      </c>
      <c r="Q13" s="109">
        <f>SUM($L$8:$L$9)/R13/24</f>
        <v>14.488379112586793</v>
      </c>
      <c r="R13" s="150">
        <f>SUM(O13:O14)</f>
        <v>0.11503472222222211</v>
      </c>
      <c r="S13" s="152"/>
    </row>
    <row r="14" spans="1:19" s="13" customFormat="1" ht="23.25" customHeight="1" thickBot="1">
      <c r="A14" s="114"/>
      <c r="B14" s="116"/>
      <c r="C14" s="139"/>
      <c r="D14" s="147"/>
      <c r="E14" s="143"/>
      <c r="F14" s="149"/>
      <c r="G14" s="145"/>
      <c r="H14" s="126"/>
      <c r="I14" s="122"/>
      <c r="J14" s="55">
        <v>2</v>
      </c>
      <c r="K14" s="63">
        <f>M13+$R$8</f>
        <v>0.664525462962963</v>
      </c>
      <c r="L14" s="57">
        <v>0.7178125</v>
      </c>
      <c r="M14" s="56">
        <v>0.7284375000000001</v>
      </c>
      <c r="N14" s="63">
        <f t="shared" si="0"/>
        <v>0.010625000000000107</v>
      </c>
      <c r="O14" s="73">
        <f>L14-K14</f>
        <v>0.053287037037036966</v>
      </c>
      <c r="P14" s="75">
        <f>$L$9/O14/24</f>
        <v>15.638575152041724</v>
      </c>
      <c r="Q14" s="110"/>
      <c r="R14" s="151"/>
      <c r="S14" s="153"/>
    </row>
    <row r="15" spans="1:19" s="13" customFormat="1" ht="23.25" customHeight="1">
      <c r="A15" s="113">
        <v>3</v>
      </c>
      <c r="B15" s="115">
        <v>312</v>
      </c>
      <c r="C15" s="138" t="s">
        <v>87</v>
      </c>
      <c r="D15" s="140" t="s">
        <v>43</v>
      </c>
      <c r="E15" s="142"/>
      <c r="F15" s="138" t="s">
        <v>77</v>
      </c>
      <c r="G15" s="144" t="s">
        <v>60</v>
      </c>
      <c r="H15" s="125" t="s">
        <v>48</v>
      </c>
      <c r="I15" s="121" t="s">
        <v>49</v>
      </c>
      <c r="J15" s="52">
        <v>1</v>
      </c>
      <c r="K15" s="70">
        <v>0.5819444444444445</v>
      </c>
      <c r="L15" s="54">
        <v>0.6376967592592593</v>
      </c>
      <c r="M15" s="53">
        <v>0.6466666666666666</v>
      </c>
      <c r="N15" s="62">
        <f t="shared" si="0"/>
        <v>0.00896990740740733</v>
      </c>
      <c r="O15" s="71">
        <f>M15-K15</f>
        <v>0.06472222222222213</v>
      </c>
      <c r="P15" s="74">
        <f>$L$8/O15/24</f>
        <v>12.875536480686714</v>
      </c>
      <c r="Q15" s="109">
        <f>SUM($L$8:$L$9)/R15/24</f>
        <v>14.014598540145991</v>
      </c>
      <c r="R15" s="150">
        <f>SUM(O15:O16)</f>
        <v>0.11892361111111105</v>
      </c>
      <c r="S15" s="156"/>
    </row>
    <row r="16" spans="1:19" s="13" customFormat="1" ht="23.25" customHeight="1" thickBot="1">
      <c r="A16" s="114"/>
      <c r="B16" s="116"/>
      <c r="C16" s="139"/>
      <c r="D16" s="141"/>
      <c r="E16" s="143"/>
      <c r="F16" s="139"/>
      <c r="G16" s="145"/>
      <c r="H16" s="126"/>
      <c r="I16" s="122"/>
      <c r="J16" s="55">
        <v>2</v>
      </c>
      <c r="K16" s="63">
        <f>M15+$R$8</f>
        <v>0.6675</v>
      </c>
      <c r="L16" s="57">
        <v>0.7217013888888889</v>
      </c>
      <c r="M16" s="56">
        <v>0.7329282407407408</v>
      </c>
      <c r="N16" s="63">
        <f t="shared" si="0"/>
        <v>0.011226851851851904</v>
      </c>
      <c r="O16" s="73">
        <f>L16-K16</f>
        <v>0.054201388888888924</v>
      </c>
      <c r="P16" s="75">
        <f>$L$9/O16/24</f>
        <v>15.374759769378594</v>
      </c>
      <c r="Q16" s="110"/>
      <c r="R16" s="151"/>
      <c r="S16" s="157"/>
    </row>
    <row r="17" spans="1:19" s="13" customFormat="1" ht="23.25" customHeight="1">
      <c r="A17" s="113"/>
      <c r="B17" s="115">
        <v>201</v>
      </c>
      <c r="C17" s="117" t="s">
        <v>75</v>
      </c>
      <c r="D17" s="119" t="s">
        <v>61</v>
      </c>
      <c r="E17" s="105"/>
      <c r="F17" s="107" t="s">
        <v>70</v>
      </c>
      <c r="G17" s="123" t="s">
        <v>44</v>
      </c>
      <c r="H17" s="125" t="s">
        <v>45</v>
      </c>
      <c r="I17" s="121" t="s">
        <v>46</v>
      </c>
      <c r="J17" s="52">
        <v>1</v>
      </c>
      <c r="K17" s="70">
        <v>0.5805555555555556</v>
      </c>
      <c r="L17" s="54">
        <v>0.6340046296296297</v>
      </c>
      <c r="M17" s="70">
        <v>0.6456018518518518</v>
      </c>
      <c r="N17" s="62">
        <f>M17-L17</f>
        <v>0.011597222222222148</v>
      </c>
      <c r="O17" s="71">
        <f>M17-K17</f>
        <v>0.06504629629629621</v>
      </c>
      <c r="P17" s="65">
        <f>$L$8/O17/24</f>
        <v>12.81138790035589</v>
      </c>
      <c r="Q17" s="109"/>
      <c r="R17" s="111" t="s">
        <v>83</v>
      </c>
      <c r="S17" s="98"/>
    </row>
    <row r="18" spans="1:19" s="13" customFormat="1" ht="23.25" customHeight="1" thickBot="1">
      <c r="A18" s="114"/>
      <c r="B18" s="116"/>
      <c r="C18" s="118"/>
      <c r="D18" s="120"/>
      <c r="E18" s="106"/>
      <c r="F18" s="108"/>
      <c r="G18" s="124"/>
      <c r="H18" s="126"/>
      <c r="I18" s="122"/>
      <c r="J18" s="55">
        <v>2</v>
      </c>
      <c r="K18" s="63">
        <f>M17+$R$8</f>
        <v>0.6664351851851852</v>
      </c>
      <c r="L18" s="57">
        <v>0.7091666666666666</v>
      </c>
      <c r="M18" s="56">
        <v>0.7221643518518519</v>
      </c>
      <c r="N18" s="63">
        <f>M18-L18</f>
        <v>0.012997685185185293</v>
      </c>
      <c r="O18" s="73">
        <f>L18-K18</f>
        <v>0.042731481481481426</v>
      </c>
      <c r="P18" s="66">
        <f>$L$9/O18/24</f>
        <v>19.50162513542798</v>
      </c>
      <c r="Q18" s="110"/>
      <c r="R18" s="112"/>
      <c r="S18" s="99"/>
    </row>
    <row r="19" spans="1:19" s="13" customFormat="1" ht="23.25" customHeight="1">
      <c r="A19" s="113"/>
      <c r="B19" s="115">
        <v>308</v>
      </c>
      <c r="C19" s="138" t="s">
        <v>85</v>
      </c>
      <c r="D19" s="140" t="s">
        <v>64</v>
      </c>
      <c r="E19" s="142"/>
      <c r="F19" s="138" t="s">
        <v>72</v>
      </c>
      <c r="G19" s="119" t="s">
        <v>43</v>
      </c>
      <c r="H19" s="125" t="s">
        <v>58</v>
      </c>
      <c r="I19" s="121" t="s">
        <v>59</v>
      </c>
      <c r="J19" s="52">
        <v>1</v>
      </c>
      <c r="K19" s="70">
        <v>0.5847222222222223</v>
      </c>
      <c r="L19" s="54">
        <v>0.6376041666666666</v>
      </c>
      <c r="M19" s="53">
        <v>0.6496527777777777</v>
      </c>
      <c r="N19" s="62">
        <f>M19-L19</f>
        <v>0.012048611111111107</v>
      </c>
      <c r="O19" s="71">
        <f>M19-K19</f>
        <v>0.06493055555555549</v>
      </c>
      <c r="P19" s="74">
        <f>$L$8/O19/24</f>
        <v>12.834224598930495</v>
      </c>
      <c r="Q19" s="109"/>
      <c r="R19" s="111" t="s">
        <v>84</v>
      </c>
      <c r="S19" s="98"/>
    </row>
    <row r="20" spans="1:19" s="13" customFormat="1" ht="23.25" customHeight="1" thickBot="1">
      <c r="A20" s="114"/>
      <c r="B20" s="116"/>
      <c r="C20" s="139"/>
      <c r="D20" s="141"/>
      <c r="E20" s="143"/>
      <c r="F20" s="139"/>
      <c r="G20" s="120"/>
      <c r="H20" s="126"/>
      <c r="I20" s="122"/>
      <c r="J20" s="55">
        <v>2</v>
      </c>
      <c r="K20" s="63">
        <f>M19+$R$8</f>
        <v>0.6704861111111111</v>
      </c>
      <c r="L20" s="57">
        <v>0.7176620370370371</v>
      </c>
      <c r="M20" s="56">
        <v>0.7318518518518519</v>
      </c>
      <c r="N20" s="63">
        <f>M20-L20</f>
        <v>0.014189814814814738</v>
      </c>
      <c r="O20" s="73">
        <f>L20-K20</f>
        <v>0.04717592592592601</v>
      </c>
      <c r="P20" s="75">
        <f>$L$9/O20/24</f>
        <v>17.66437684003922</v>
      </c>
      <c r="Q20" s="110"/>
      <c r="R20" s="112"/>
      <c r="S20" s="99"/>
    </row>
    <row r="21" spans="1:19" s="13" customFormat="1" ht="23.25" customHeight="1">
      <c r="A21" s="113"/>
      <c r="B21" s="115">
        <v>315</v>
      </c>
      <c r="C21" s="138" t="s">
        <v>38</v>
      </c>
      <c r="D21" s="140" t="s">
        <v>62</v>
      </c>
      <c r="E21" s="142">
        <v>2</v>
      </c>
      <c r="F21" s="138" t="s">
        <v>71</v>
      </c>
      <c r="G21" s="144" t="s">
        <v>47</v>
      </c>
      <c r="H21" s="125" t="s">
        <v>48</v>
      </c>
      <c r="I21" s="121" t="s">
        <v>49</v>
      </c>
      <c r="J21" s="52">
        <v>1</v>
      </c>
      <c r="K21" s="70">
        <v>0.5819444444444445</v>
      </c>
      <c r="L21" s="54">
        <v>0.6480902777777778</v>
      </c>
      <c r="M21" s="53">
        <v>0.6543402777777778</v>
      </c>
      <c r="N21" s="62">
        <f>M21-L21</f>
        <v>0.006249999999999978</v>
      </c>
      <c r="O21" s="71">
        <f>M21-K21</f>
        <v>0.07239583333333333</v>
      </c>
      <c r="P21" s="74">
        <f>$L$8/O21/24</f>
        <v>11.510791366906476</v>
      </c>
      <c r="Q21" s="109"/>
      <c r="R21" s="111" t="s">
        <v>73</v>
      </c>
      <c r="S21" s="98" t="s">
        <v>89</v>
      </c>
    </row>
    <row r="22" spans="1:19" s="13" customFormat="1" ht="23.25" customHeight="1" thickBot="1">
      <c r="A22" s="114"/>
      <c r="B22" s="116"/>
      <c r="C22" s="139"/>
      <c r="D22" s="141"/>
      <c r="E22" s="143"/>
      <c r="F22" s="139"/>
      <c r="G22" s="145"/>
      <c r="H22" s="126"/>
      <c r="I22" s="122"/>
      <c r="J22" s="55">
        <v>2</v>
      </c>
      <c r="K22" s="63"/>
      <c r="L22" s="57"/>
      <c r="M22" s="56"/>
      <c r="N22" s="63"/>
      <c r="O22" s="73"/>
      <c r="P22" s="75"/>
      <c r="Q22" s="110"/>
      <c r="R22" s="112"/>
      <c r="S22" s="99"/>
    </row>
    <row r="23" spans="1:18" ht="28.5" customHeight="1">
      <c r="A23" s="14"/>
      <c r="B23" s="14"/>
      <c r="C23" s="14" t="s">
        <v>15</v>
      </c>
      <c r="D23" s="14"/>
      <c r="E23" s="14"/>
      <c r="F23" s="14" t="s">
        <v>66</v>
      </c>
      <c r="G23" s="90" t="s">
        <v>88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7.25" customHeight="1">
      <c r="A24" s="14"/>
      <c r="B24" s="14"/>
      <c r="C24" s="14" t="s">
        <v>16</v>
      </c>
      <c r="D24" s="14"/>
      <c r="E24" s="14"/>
      <c r="F24" s="14" t="s">
        <v>67</v>
      </c>
      <c r="G24" s="90" t="s">
        <v>88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ht="12.75">
      <c r="A25" s="68"/>
    </row>
    <row r="26" ht="12.75">
      <c r="A26" s="68"/>
    </row>
    <row r="27" ht="12.75" customHeight="1"/>
  </sheetData>
  <sheetProtection formatCells="0" formatColumns="0" formatRows="0" insertColumns="0" insertRows="0" insertHyperlinks="0" deleteColumns="0" deleteRows="0" sort="0" autoFilter="0" pivotTables="0"/>
  <mergeCells count="88">
    <mergeCell ref="G15:G16"/>
    <mergeCell ref="H15:H16"/>
    <mergeCell ref="I15:I16"/>
    <mergeCell ref="Q15:Q16"/>
    <mergeCell ref="R15:R16"/>
    <mergeCell ref="S15:S16"/>
    <mergeCell ref="A15:A16"/>
    <mergeCell ref="B15:B16"/>
    <mergeCell ref="C15:C16"/>
    <mergeCell ref="D15:D16"/>
    <mergeCell ref="E15:E16"/>
    <mergeCell ref="F15:F16"/>
    <mergeCell ref="G19:G20"/>
    <mergeCell ref="H19:H20"/>
    <mergeCell ref="I19:I20"/>
    <mergeCell ref="Q19:Q20"/>
    <mergeCell ref="R19:R20"/>
    <mergeCell ref="S19:S20"/>
    <mergeCell ref="A19:A20"/>
    <mergeCell ref="B19:B20"/>
    <mergeCell ref="C19:C20"/>
    <mergeCell ref="D19:D20"/>
    <mergeCell ref="E19:E20"/>
    <mergeCell ref="F19:F20"/>
    <mergeCell ref="G11:G12"/>
    <mergeCell ref="H11:H12"/>
    <mergeCell ref="I11:I12"/>
    <mergeCell ref="Q11:Q12"/>
    <mergeCell ref="R11:R12"/>
    <mergeCell ref="S11:S12"/>
    <mergeCell ref="A11:A12"/>
    <mergeCell ref="B11:B12"/>
    <mergeCell ref="C11:C12"/>
    <mergeCell ref="D11:D12"/>
    <mergeCell ref="E11:E12"/>
    <mergeCell ref="F11:F12"/>
    <mergeCell ref="G13:G14"/>
    <mergeCell ref="H13:H14"/>
    <mergeCell ref="I13:I14"/>
    <mergeCell ref="Q13:Q14"/>
    <mergeCell ref="R13:R14"/>
    <mergeCell ref="S13:S14"/>
    <mergeCell ref="A13:A14"/>
    <mergeCell ref="B13:B14"/>
    <mergeCell ref="C13:C14"/>
    <mergeCell ref="D13:D14"/>
    <mergeCell ref="E13:E14"/>
    <mergeCell ref="F13:F14"/>
    <mergeCell ref="G21:G22"/>
    <mergeCell ref="H21:H22"/>
    <mergeCell ref="I21:I22"/>
    <mergeCell ref="Q21:Q22"/>
    <mergeCell ref="R21:R22"/>
    <mergeCell ref="S21:S22"/>
    <mergeCell ref="A21:A22"/>
    <mergeCell ref="B21:B22"/>
    <mergeCell ref="C21:C22"/>
    <mergeCell ref="D21:D22"/>
    <mergeCell ref="E21:E22"/>
    <mergeCell ref="F21:F22"/>
    <mergeCell ref="H8:H10"/>
    <mergeCell ref="A3:S3"/>
    <mergeCell ref="F8:F10"/>
    <mergeCell ref="A8:A10"/>
    <mergeCell ref="D8:D10"/>
    <mergeCell ref="G8:G10"/>
    <mergeCell ref="C8:C10"/>
    <mergeCell ref="A4:S4"/>
    <mergeCell ref="S8:S10"/>
    <mergeCell ref="Q17:Q18"/>
    <mergeCell ref="R17:R18"/>
    <mergeCell ref="A17:A18"/>
    <mergeCell ref="B17:B18"/>
    <mergeCell ref="C17:C18"/>
    <mergeCell ref="D17:D18"/>
    <mergeCell ref="I17:I18"/>
    <mergeCell ref="G17:G18"/>
    <mergeCell ref="H17:H18"/>
    <mergeCell ref="N8:O8"/>
    <mergeCell ref="E8:E10"/>
    <mergeCell ref="B8:B10"/>
    <mergeCell ref="S17:S18"/>
    <mergeCell ref="J8:J10"/>
    <mergeCell ref="A5:S5"/>
    <mergeCell ref="I8:I10"/>
    <mergeCell ref="A6:S6"/>
    <mergeCell ref="E17:E18"/>
    <mergeCell ref="F17:F18"/>
  </mergeCells>
  <conditionalFormatting sqref="N11:N22">
    <cfRule type="cellIs" priority="1" dxfId="3" operator="greaterThan" stopIfTrue="1">
      <formula>0.0138888888888889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3" r:id="rId2"/>
  <headerFooter alignWithMargins="0">
    <oddHeader>&amp;R© Комитет по ДКП ФКСР,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zoomScaleSheetLayoutView="70" zoomScalePageLayoutView="0" workbookViewId="0" topLeftCell="A2">
      <selection activeCell="A7" sqref="A7:S7"/>
    </sheetView>
  </sheetViews>
  <sheetFormatPr defaultColWidth="9.140625" defaultRowHeight="15"/>
  <cols>
    <col min="1" max="1" width="3.7109375" style="3" customWidth="1"/>
    <col min="2" max="2" width="6.421875" style="3" customWidth="1"/>
    <col min="3" max="3" width="15.7109375" style="3" customWidth="1"/>
    <col min="4" max="4" width="8.57421875" style="3" customWidth="1"/>
    <col min="5" max="5" width="4.7109375" style="3" customWidth="1"/>
    <col min="6" max="6" width="25.7109375" style="3" customWidth="1"/>
    <col min="7" max="7" width="7.7109375" style="3" customWidth="1"/>
    <col min="8" max="8" width="12.7109375" style="3" customWidth="1"/>
    <col min="9" max="9" width="15.00390625" style="3" customWidth="1"/>
    <col min="10" max="10" width="3.7109375" style="3" customWidth="1"/>
    <col min="11" max="11" width="9.7109375" style="3" customWidth="1"/>
    <col min="12" max="12" width="10.7109375" style="3" customWidth="1"/>
    <col min="13" max="18" width="9.7109375" style="3" customWidth="1"/>
    <col min="19" max="19" width="6.7109375" style="3" customWidth="1"/>
    <col min="20" max="16384" width="9.140625" style="3" customWidth="1"/>
  </cols>
  <sheetData>
    <row r="1" spans="1:38" s="78" customFormat="1" ht="12.75" hidden="1">
      <c r="A1" s="77" t="s">
        <v>28</v>
      </c>
      <c r="C1" s="79"/>
      <c r="D1" s="77" t="s">
        <v>29</v>
      </c>
      <c r="E1" s="79"/>
      <c r="F1" s="79"/>
      <c r="G1" s="77" t="s">
        <v>30</v>
      </c>
      <c r="I1" s="79"/>
      <c r="J1" s="79"/>
      <c r="K1" s="79"/>
      <c r="L1" s="79"/>
      <c r="M1" s="79"/>
      <c r="N1" s="79"/>
      <c r="O1" s="79"/>
      <c r="P1" s="77" t="s">
        <v>31</v>
      </c>
      <c r="Q1" s="77" t="s">
        <v>32</v>
      </c>
      <c r="R1" s="77" t="s">
        <v>33</v>
      </c>
      <c r="S1" s="80"/>
      <c r="V1" s="81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L1" s="83"/>
    </row>
    <row r="2" spans="1:19" s="2" customFormat="1" ht="4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1"/>
    </row>
    <row r="3" spans="1:19" s="84" customFormat="1" ht="30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s="85" customFormat="1" ht="15.75" customHeight="1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19" s="86" customFormat="1" ht="15.75" customHeight="1">
      <c r="A5" s="165" t="s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s="87" customFormat="1" ht="15.75" customHeight="1">
      <c r="A6" s="158" t="s">
        <v>92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s="87" customFormat="1" ht="15.75" customHeight="1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20" s="10" customFormat="1" ht="15" customHeight="1" thickBot="1">
      <c r="A8" s="6" t="s">
        <v>65</v>
      </c>
      <c r="B8" s="7"/>
      <c r="C8" s="8"/>
      <c r="D8" s="8"/>
      <c r="E8" s="8"/>
      <c r="F8" s="8"/>
      <c r="G8" s="8"/>
      <c r="H8" s="9"/>
      <c r="I8" s="7"/>
      <c r="J8" s="7"/>
      <c r="K8" s="7"/>
      <c r="L8" s="7"/>
      <c r="M8" s="7"/>
      <c r="N8" s="7"/>
      <c r="O8" s="7"/>
      <c r="P8" s="7"/>
      <c r="Q8" s="7"/>
      <c r="R8" s="7" t="s">
        <v>74</v>
      </c>
      <c r="S8" s="7"/>
      <c r="T8" s="11"/>
    </row>
    <row r="9" spans="1:19" s="12" customFormat="1" ht="15" customHeight="1">
      <c r="A9" s="131" t="s">
        <v>9</v>
      </c>
      <c r="B9" s="95" t="s">
        <v>8</v>
      </c>
      <c r="C9" s="128" t="s">
        <v>26</v>
      </c>
      <c r="D9" s="101" t="s">
        <v>10</v>
      </c>
      <c r="E9" s="92" t="s">
        <v>11</v>
      </c>
      <c r="F9" s="128" t="s">
        <v>27</v>
      </c>
      <c r="G9" s="101" t="s">
        <v>10</v>
      </c>
      <c r="H9" s="101" t="s">
        <v>12</v>
      </c>
      <c r="I9" s="101" t="s">
        <v>13</v>
      </c>
      <c r="J9" s="92" t="s">
        <v>2</v>
      </c>
      <c r="K9" s="42" t="s">
        <v>23</v>
      </c>
      <c r="L9" s="43">
        <v>30</v>
      </c>
      <c r="M9" s="44" t="s">
        <v>5</v>
      </c>
      <c r="N9" s="91" t="s">
        <v>22</v>
      </c>
      <c r="O9" s="91"/>
      <c r="P9" s="44">
        <v>1</v>
      </c>
      <c r="Q9" s="45" t="s">
        <v>6</v>
      </c>
      <c r="R9" s="46">
        <v>0.020833333333333332</v>
      </c>
      <c r="S9" s="135" t="s">
        <v>14</v>
      </c>
    </row>
    <row r="10" spans="1:19" s="12" customFormat="1" ht="15" customHeight="1">
      <c r="A10" s="132"/>
      <c r="B10" s="96"/>
      <c r="C10" s="129"/>
      <c r="D10" s="102"/>
      <c r="E10" s="93"/>
      <c r="F10" s="129"/>
      <c r="G10" s="102"/>
      <c r="H10" s="102"/>
      <c r="I10" s="102"/>
      <c r="J10" s="93"/>
      <c r="K10" s="58" t="s">
        <v>24</v>
      </c>
      <c r="L10" s="15">
        <v>30</v>
      </c>
      <c r="M10" s="16" t="s">
        <v>5</v>
      </c>
      <c r="N10" s="17"/>
      <c r="O10" s="17"/>
      <c r="P10" s="16">
        <v>2</v>
      </c>
      <c r="Q10" s="18" t="s">
        <v>6</v>
      </c>
      <c r="R10" s="59">
        <v>0.027777777777777776</v>
      </c>
      <c r="S10" s="136"/>
    </row>
    <row r="11" spans="1:19" s="12" customFormat="1" ht="15" customHeight="1">
      <c r="A11" s="132"/>
      <c r="B11" s="96"/>
      <c r="C11" s="129"/>
      <c r="D11" s="102"/>
      <c r="E11" s="93"/>
      <c r="F11" s="129"/>
      <c r="G11" s="102"/>
      <c r="H11" s="102"/>
      <c r="I11" s="102"/>
      <c r="J11" s="93"/>
      <c r="K11" s="36" t="s">
        <v>25</v>
      </c>
      <c r="L11" s="33">
        <v>20</v>
      </c>
      <c r="M11" s="37" t="s">
        <v>5</v>
      </c>
      <c r="N11" s="38"/>
      <c r="O11" s="38"/>
      <c r="P11" s="37"/>
      <c r="Q11" s="39"/>
      <c r="R11" s="40"/>
      <c r="S11" s="136"/>
    </row>
    <row r="12" spans="1:19" s="12" customFormat="1" ht="39.75" customHeight="1" thickBot="1">
      <c r="A12" s="133"/>
      <c r="B12" s="97"/>
      <c r="C12" s="130"/>
      <c r="D12" s="103"/>
      <c r="E12" s="94"/>
      <c r="F12" s="130"/>
      <c r="G12" s="103"/>
      <c r="H12" s="103"/>
      <c r="I12" s="103"/>
      <c r="J12" s="94"/>
      <c r="K12" s="47" t="s">
        <v>17</v>
      </c>
      <c r="L12" s="48" t="s">
        <v>18</v>
      </c>
      <c r="M12" s="49" t="s">
        <v>19</v>
      </c>
      <c r="N12" s="49" t="s">
        <v>20</v>
      </c>
      <c r="O12" s="49" t="s">
        <v>7</v>
      </c>
      <c r="P12" s="50" t="s">
        <v>3</v>
      </c>
      <c r="Q12" s="50" t="s">
        <v>4</v>
      </c>
      <c r="R12" s="60" t="s">
        <v>21</v>
      </c>
      <c r="S12" s="137"/>
    </row>
    <row r="13" spans="1:19" s="13" customFormat="1" ht="18" customHeight="1">
      <c r="A13" s="113">
        <v>1</v>
      </c>
      <c r="B13" s="115">
        <v>103</v>
      </c>
      <c r="C13" s="138" t="s">
        <v>90</v>
      </c>
      <c r="D13" s="140" t="s">
        <v>80</v>
      </c>
      <c r="E13" s="142"/>
      <c r="F13" s="138" t="s">
        <v>34</v>
      </c>
      <c r="G13" s="144" t="s">
        <v>35</v>
      </c>
      <c r="H13" s="125" t="s">
        <v>36</v>
      </c>
      <c r="I13" s="121" t="s">
        <v>37</v>
      </c>
      <c r="J13" s="52">
        <v>1</v>
      </c>
      <c r="K13" s="70">
        <v>0.5069444444444444</v>
      </c>
      <c r="L13" s="54">
        <v>0.5752893518518518</v>
      </c>
      <c r="M13" s="53">
        <v>0.5768518518518518</v>
      </c>
      <c r="N13" s="62">
        <f aca="true" t="shared" si="0" ref="N13:N18">M13-L13</f>
        <v>0.0015625000000000222</v>
      </c>
      <c r="O13" s="71">
        <f>M13-K13</f>
        <v>0.06990740740740742</v>
      </c>
      <c r="P13" s="65">
        <f>$L$9/O13/24</f>
        <v>17.88079470198675</v>
      </c>
      <c r="Q13" s="109">
        <f>SUM($L$9:$L$11)/R13/24</f>
        <v>15.989340439706865</v>
      </c>
      <c r="R13" s="168">
        <f>SUM(O13:O15)</f>
        <v>0.20847222222222217</v>
      </c>
      <c r="S13" s="98" t="s">
        <v>82</v>
      </c>
    </row>
    <row r="14" spans="1:19" s="13" customFormat="1" ht="18" customHeight="1">
      <c r="A14" s="159"/>
      <c r="B14" s="160"/>
      <c r="C14" s="161"/>
      <c r="D14" s="162"/>
      <c r="E14" s="172"/>
      <c r="F14" s="161"/>
      <c r="G14" s="173"/>
      <c r="H14" s="174"/>
      <c r="I14" s="166"/>
      <c r="J14" s="34">
        <v>2</v>
      </c>
      <c r="K14" s="64">
        <f>M13+$R$9</f>
        <v>0.5976851851851852</v>
      </c>
      <c r="L14" s="41">
        <v>0.6839467592592593</v>
      </c>
      <c r="M14" s="35">
        <v>0.6846643518518518</v>
      </c>
      <c r="N14" s="64">
        <f t="shared" si="0"/>
        <v>0.0007175925925925197</v>
      </c>
      <c r="O14" s="72">
        <f>M14-K14</f>
        <v>0.08697916666666661</v>
      </c>
      <c r="P14" s="67">
        <f>$L$10/O14/24</f>
        <v>14.37125748502995</v>
      </c>
      <c r="Q14" s="167"/>
      <c r="R14" s="169"/>
      <c r="S14" s="171"/>
    </row>
    <row r="15" spans="1:19" s="13" customFormat="1" ht="18" customHeight="1" thickBot="1">
      <c r="A15" s="114"/>
      <c r="B15" s="116"/>
      <c r="C15" s="139"/>
      <c r="D15" s="141"/>
      <c r="E15" s="143"/>
      <c r="F15" s="139"/>
      <c r="G15" s="145"/>
      <c r="H15" s="126"/>
      <c r="I15" s="122"/>
      <c r="J15" s="55">
        <v>3</v>
      </c>
      <c r="K15" s="63">
        <f>M14+$R$10</f>
        <v>0.7124421296296296</v>
      </c>
      <c r="L15" s="57">
        <v>0.7640277777777778</v>
      </c>
      <c r="M15" s="56">
        <v>0.779050925925926</v>
      </c>
      <c r="N15" s="63">
        <f t="shared" si="0"/>
        <v>0.015023148148148202</v>
      </c>
      <c r="O15" s="73">
        <f>L15-K15</f>
        <v>0.051585648148148144</v>
      </c>
      <c r="P15" s="66">
        <f>$L$11/O15/24</f>
        <v>16.154363921920574</v>
      </c>
      <c r="Q15" s="110"/>
      <c r="R15" s="170"/>
      <c r="S15" s="99"/>
    </row>
    <row r="16" spans="1:19" s="13" customFormat="1" ht="18" customHeight="1">
      <c r="A16" s="113">
        <v>2</v>
      </c>
      <c r="B16" s="115">
        <v>101</v>
      </c>
      <c r="C16" s="138" t="s">
        <v>69</v>
      </c>
      <c r="D16" s="140" t="s">
        <v>40</v>
      </c>
      <c r="E16" s="142"/>
      <c r="F16" s="138" t="s">
        <v>68</v>
      </c>
      <c r="G16" s="144" t="s">
        <v>41</v>
      </c>
      <c r="H16" s="125" t="s">
        <v>42</v>
      </c>
      <c r="I16" s="125" t="s">
        <v>91</v>
      </c>
      <c r="J16" s="52">
        <v>1</v>
      </c>
      <c r="K16" s="70">
        <v>0.5069444444444444</v>
      </c>
      <c r="L16" s="54">
        <v>0.5748842592592592</v>
      </c>
      <c r="M16" s="53">
        <v>0.578125</v>
      </c>
      <c r="N16" s="62">
        <f t="shared" si="0"/>
        <v>0.0032407407407407662</v>
      </c>
      <c r="O16" s="71">
        <f>M16-K16</f>
        <v>0.07118055555555558</v>
      </c>
      <c r="P16" s="74">
        <f>$L$9/O16/24</f>
        <v>17.560975609756092</v>
      </c>
      <c r="Q16" s="109">
        <f>SUM($L$9:$L$11)/R16/24</f>
        <v>15.862524785194987</v>
      </c>
      <c r="R16" s="168">
        <f>SUM(O16:O18)</f>
        <v>0.21013888888888876</v>
      </c>
      <c r="S16" s="98" t="s">
        <v>82</v>
      </c>
    </row>
    <row r="17" spans="1:19" s="13" customFormat="1" ht="18" customHeight="1">
      <c r="A17" s="159"/>
      <c r="B17" s="160"/>
      <c r="C17" s="161"/>
      <c r="D17" s="162"/>
      <c r="E17" s="172"/>
      <c r="F17" s="161"/>
      <c r="G17" s="173"/>
      <c r="H17" s="174"/>
      <c r="I17" s="174"/>
      <c r="J17" s="34">
        <v>2</v>
      </c>
      <c r="K17" s="64">
        <f>M16+$R$9</f>
        <v>0.5989583333333334</v>
      </c>
      <c r="L17" s="41">
        <v>0.6840162037037038</v>
      </c>
      <c r="M17" s="35">
        <v>0.686400462962963</v>
      </c>
      <c r="N17" s="64">
        <f t="shared" si="0"/>
        <v>0.002384259259259225</v>
      </c>
      <c r="O17" s="72">
        <f>M17-K17</f>
        <v>0.0874421296296296</v>
      </c>
      <c r="P17" s="76">
        <f>$L$10/O17/24</f>
        <v>14.295168762409006</v>
      </c>
      <c r="Q17" s="167"/>
      <c r="R17" s="169"/>
      <c r="S17" s="171"/>
    </row>
    <row r="18" spans="1:19" s="13" customFormat="1" ht="18" customHeight="1" thickBot="1">
      <c r="A18" s="114"/>
      <c r="B18" s="116"/>
      <c r="C18" s="139"/>
      <c r="D18" s="141"/>
      <c r="E18" s="143"/>
      <c r="F18" s="139"/>
      <c r="G18" s="145"/>
      <c r="H18" s="126"/>
      <c r="I18" s="126"/>
      <c r="J18" s="55">
        <v>3</v>
      </c>
      <c r="K18" s="63">
        <f>M17+$R$10</f>
        <v>0.7141782407407408</v>
      </c>
      <c r="L18" s="57">
        <v>0.7656944444444443</v>
      </c>
      <c r="M18" s="56">
        <v>0.7702893518518518</v>
      </c>
      <c r="N18" s="63">
        <f t="shared" si="0"/>
        <v>0.0045949074074074225</v>
      </c>
      <c r="O18" s="73">
        <f>L18-K18</f>
        <v>0.05151620370370358</v>
      </c>
      <c r="P18" s="75">
        <f>$L$11/O18/24</f>
        <v>16.176140193215048</v>
      </c>
      <c r="Q18" s="110"/>
      <c r="R18" s="170"/>
      <c r="S18" s="99"/>
    </row>
    <row r="19" spans="1:19" s="13" customFormat="1" ht="12.75" customHeight="1">
      <c r="A19" s="19"/>
      <c r="B19" s="20"/>
      <c r="C19" s="21"/>
      <c r="D19" s="22"/>
      <c r="E19" s="29"/>
      <c r="F19" s="21"/>
      <c r="G19" s="30"/>
      <c r="H19" s="22"/>
      <c r="I19" s="31"/>
      <c r="J19" s="32"/>
      <c r="K19" s="23"/>
      <c r="L19" s="24"/>
      <c r="M19" s="23"/>
      <c r="N19" s="23"/>
      <c r="O19" s="25"/>
      <c r="P19" s="26"/>
      <c r="Q19" s="26"/>
      <c r="R19" s="27"/>
      <c r="S19" s="28"/>
    </row>
    <row r="20" spans="1:18" ht="30" customHeight="1">
      <c r="A20" s="14"/>
      <c r="B20" s="14"/>
      <c r="C20" s="14" t="s">
        <v>15</v>
      </c>
      <c r="D20" s="14"/>
      <c r="E20" s="14"/>
      <c r="F20" s="14" t="s">
        <v>66</v>
      </c>
      <c r="G20" s="90" t="s">
        <v>88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30" customHeight="1">
      <c r="A21" s="14"/>
      <c r="B21" s="14"/>
      <c r="C21" s="14" t="s">
        <v>16</v>
      </c>
      <c r="D21" s="14"/>
      <c r="E21" s="14"/>
      <c r="F21" s="14" t="s">
        <v>67</v>
      </c>
      <c r="G21" s="90" t="s">
        <v>88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ht="12.75">
      <c r="A22" s="69"/>
    </row>
    <row r="23" ht="12.75">
      <c r="A23" s="68"/>
    </row>
    <row r="24" ht="12.75">
      <c r="A24" s="68"/>
    </row>
  </sheetData>
  <sheetProtection formatCells="0" formatColumns="0" formatRows="0" insertColumns="0" insertRows="0" insertHyperlinks="0" deleteColumns="0" deleteRows="0" sort="0" autoFilter="0" pivotTables="0"/>
  <mergeCells count="41">
    <mergeCell ref="G16:G18"/>
    <mergeCell ref="H16:H18"/>
    <mergeCell ref="I16:I18"/>
    <mergeCell ref="Q16:Q18"/>
    <mergeCell ref="R16:R18"/>
    <mergeCell ref="S16:S18"/>
    <mergeCell ref="A16:A18"/>
    <mergeCell ref="B16:B18"/>
    <mergeCell ref="C16:C18"/>
    <mergeCell ref="D16:D18"/>
    <mergeCell ref="E16:E18"/>
    <mergeCell ref="F16:F18"/>
    <mergeCell ref="S9:S12"/>
    <mergeCell ref="I13:I15"/>
    <mergeCell ref="Q13:Q15"/>
    <mergeCell ref="R13:R15"/>
    <mergeCell ref="S13:S15"/>
    <mergeCell ref="E13:E15"/>
    <mergeCell ref="F13:F15"/>
    <mergeCell ref="G13:G15"/>
    <mergeCell ref="H13:H15"/>
    <mergeCell ref="A3:S3"/>
    <mergeCell ref="F9:F12"/>
    <mergeCell ref="A9:A12"/>
    <mergeCell ref="D9:D12"/>
    <mergeCell ref="G9:G12"/>
    <mergeCell ref="C9:C12"/>
    <mergeCell ref="B9:B12"/>
    <mergeCell ref="A4:S4"/>
    <mergeCell ref="A5:S5"/>
    <mergeCell ref="E9:E12"/>
    <mergeCell ref="A7:S7"/>
    <mergeCell ref="A6:S6"/>
    <mergeCell ref="J9:J12"/>
    <mergeCell ref="A13:A15"/>
    <mergeCell ref="B13:B15"/>
    <mergeCell ref="C13:C15"/>
    <mergeCell ref="D13:D15"/>
    <mergeCell ref="H9:H12"/>
    <mergeCell ref="N9:O9"/>
    <mergeCell ref="I9:I12"/>
  </mergeCells>
  <conditionalFormatting sqref="N13:N14 N16:N17">
    <cfRule type="cellIs" priority="5" dxfId="3" operator="greaterThan" stopIfTrue="1">
      <formula>0.0138888888888889</formula>
    </cfRule>
  </conditionalFormatting>
  <conditionalFormatting sqref="N15:N18">
    <cfRule type="cellIs" priority="4" dxfId="3" operator="greaterThan" stopIfTrue="1">
      <formula>0.0208333333333333</formula>
    </cfRule>
  </conditionalFormatting>
  <printOptions horizontalCentered="1"/>
  <pageMargins left="0" right="0" top="0" bottom="0" header="0" footer="0"/>
  <pageSetup fitToHeight="0" fitToWidth="1" horizontalDpi="600" verticalDpi="600" orientation="landscape" paperSize="9" scale="75" r:id="rId2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ТОШИБА</dc:creator>
  <cp:keywords/>
  <dc:description/>
  <cp:lastModifiedBy>Александр</cp:lastModifiedBy>
  <cp:lastPrinted>2015-06-16T18:25:41Z</cp:lastPrinted>
  <dcterms:created xsi:type="dcterms:W3CDTF">2010-01-21T11:17:41Z</dcterms:created>
  <dcterms:modified xsi:type="dcterms:W3CDTF">2015-06-16T18:28:35Z</dcterms:modified>
  <cp:category/>
  <cp:version/>
  <cp:contentType/>
  <cp:contentStatus/>
</cp:coreProperties>
</file>