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80" windowWidth="15480" windowHeight="8415" activeTab="2"/>
  </bookViews>
  <sheets>
    <sheet name="80 ОГР" sheetId="1" r:id="rId1"/>
    <sheet name="30 ОГР " sheetId="2" r:id="rId2"/>
    <sheet name="40 ОГР" sheetId="3" r:id="rId3"/>
  </sheets>
  <definedNames>
    <definedName name="_xlnm.Print_Titles" localSheetId="1">'30 ОГР '!$9:$11</definedName>
    <definedName name="_xlnm.Print_Titles" localSheetId="2">'40 ОГР'!$9:$11</definedName>
    <definedName name="_xlnm.Print_Titles" localSheetId="0">'80 ОГР'!$9:$12</definedName>
    <definedName name="_xlnm.Print_Area" localSheetId="1">'30 ОГР '!$A$2:$T$39</definedName>
    <definedName name="_xlnm.Print_Area" localSheetId="2">'40 ОГР'!$A$2:$T$15</definedName>
    <definedName name="_xlnm.Print_Area" localSheetId="0">'80 ОГР'!$A$2:$T$15</definedName>
  </definedNames>
  <calcPr fullCalcOnLoad="1"/>
</workbook>
</file>

<file path=xl/sharedStrings.xml><?xml version="1.0" encoding="utf-8"?>
<sst xmlns="http://schemas.openxmlformats.org/spreadsheetml/2006/main" count="239" uniqueCount="115">
  <si>
    <t>Дистанционные конные пробеги</t>
  </si>
  <si>
    <t>Технические результаты</t>
  </si>
  <si>
    <t>Этап</t>
  </si>
  <si>
    <t>Скорость
на этапе</t>
  </si>
  <si>
    <t>Средняя 
скорость</t>
  </si>
  <si>
    <t>км</t>
  </si>
  <si>
    <t>этап</t>
  </si>
  <si>
    <t>Время 
на этапе</t>
  </si>
  <si>
    <t>Стартовый №</t>
  </si>
  <si>
    <t>Место</t>
  </si>
  <si>
    <t>Рег.№</t>
  </si>
  <si>
    <t>Звание, разряд</t>
  </si>
  <si>
    <t>Владелец</t>
  </si>
  <si>
    <t>Команда, регион</t>
  </si>
  <si>
    <t>Вып.
норм.</t>
  </si>
  <si>
    <t>Главный судья</t>
  </si>
  <si>
    <t>Главный секретарь</t>
  </si>
  <si>
    <t>Время
старта</t>
  </si>
  <si>
    <t>Время
финиша</t>
  </si>
  <si>
    <t>Вход в
вет.зону</t>
  </si>
  <si>
    <t>Время
восстан.</t>
  </si>
  <si>
    <t>Общее
время</t>
  </si>
  <si>
    <t>Время отдыха:</t>
  </si>
  <si>
    <t>1 этап:</t>
  </si>
  <si>
    <t>2 этап:</t>
  </si>
  <si>
    <r>
      <t xml:space="preserve">ФАМИЛИЯ, </t>
    </r>
    <r>
      <rPr>
        <sz val="9"/>
        <rFont val="Verdana"/>
        <family val="2"/>
      </rPr>
      <t>Имя всадника</t>
    </r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</si>
  <si>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</si>
  <si>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r>
      <t>Итого: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общее время и время восстан.</t>
    </r>
  </si>
  <si>
    <t>Place</t>
  </si>
  <si>
    <t>Rider_ID</t>
  </si>
  <si>
    <t>Horse_ID</t>
  </si>
  <si>
    <t>SPh</t>
  </si>
  <si>
    <t>SAver</t>
  </si>
  <si>
    <t>TTime</t>
  </si>
  <si>
    <t>3 этап:</t>
  </si>
  <si>
    <r>
      <t xml:space="preserve">ШЕЛИПОВА </t>
    </r>
    <r>
      <rPr>
        <sz val="9"/>
        <rFont val="Verdana"/>
        <family val="2"/>
      </rPr>
      <t>Ксения</t>
    </r>
  </si>
  <si>
    <t>на оформл</t>
  </si>
  <si>
    <t>009688</t>
  </si>
  <si>
    <t>Ворожцова О.</t>
  </si>
  <si>
    <t>КСК "Исток" Ленинградская область</t>
  </si>
  <si>
    <t>004985</t>
  </si>
  <si>
    <t>013063</t>
  </si>
  <si>
    <t>Погодина Т.</t>
  </si>
  <si>
    <t>Московская обл. ч\в</t>
  </si>
  <si>
    <r>
      <t>ПОГОДИНА</t>
    </r>
    <r>
      <rPr>
        <sz val="9"/>
        <rFont val="Verdana"/>
        <family val="2"/>
      </rPr>
      <t xml:space="preserve"> Татьяна</t>
    </r>
  </si>
  <si>
    <t>78063586</t>
  </si>
  <si>
    <t>78093492</t>
  </si>
  <si>
    <t>006441</t>
  </si>
  <si>
    <r>
      <t xml:space="preserve">БУБЕНЧИК-04             </t>
    </r>
    <r>
      <rPr>
        <sz val="9"/>
        <rFont val="Verdana"/>
        <family val="2"/>
      </rPr>
      <t>вор., мер., орл.рыс., Крестник, Калгановский КЗ</t>
    </r>
  </si>
  <si>
    <r>
      <t xml:space="preserve">ГОЛЬФСТРИМ-10      </t>
    </r>
    <r>
      <rPr>
        <sz val="9"/>
        <rFont val="Verdana"/>
        <family val="2"/>
      </rPr>
      <t>гнед., жер., рус.рыс., Остроум, Ульяновуский КЗ</t>
    </r>
  </si>
  <si>
    <t>011317</t>
  </si>
  <si>
    <t>Никифорова Н.</t>
  </si>
  <si>
    <t>Вишнякова А.</t>
  </si>
  <si>
    <t>005852</t>
  </si>
  <si>
    <t>кмс</t>
  </si>
  <si>
    <t>014687</t>
  </si>
  <si>
    <t>Доманчук В.</t>
  </si>
  <si>
    <t>009594</t>
  </si>
  <si>
    <t>003183</t>
  </si>
  <si>
    <t>Логачев В.</t>
  </si>
  <si>
    <r>
      <t xml:space="preserve">ВИН ДИЗЕЛЬ ТЕРСК-11 </t>
    </r>
    <r>
      <rPr>
        <sz val="9"/>
        <rFont val="Verdana"/>
        <family val="2"/>
      </rPr>
      <t>гнед., жер., арабск., Победитель 9, Терский КЗ</t>
    </r>
  </si>
  <si>
    <t>Автарханов А.</t>
  </si>
  <si>
    <r>
      <t>ГУВЕР-03</t>
    </r>
    <r>
      <rPr>
        <sz val="9"/>
        <rFont val="Verdana"/>
        <family val="2"/>
      </rPr>
      <t xml:space="preserve">                   рыж., мер., трак.помесь, Вихрь, ОПХ "Ударник" Волгоград</t>
    </r>
  </si>
  <si>
    <r>
      <t xml:space="preserve">ПОЭМА-11                   </t>
    </r>
    <r>
      <rPr>
        <sz val="9"/>
        <rFont val="Verdana"/>
        <family val="2"/>
      </rPr>
      <t>кар., коб., голшт., Эльдорадо, Лен.обл.</t>
    </r>
  </si>
  <si>
    <r>
      <t xml:space="preserve">КАНТРИ-02                 </t>
    </r>
    <r>
      <rPr>
        <sz val="9"/>
        <rFont val="Verdana"/>
        <family val="2"/>
      </rPr>
      <t>сер., коб., помесь, неизв., Лен.обл.</t>
    </r>
  </si>
  <si>
    <t>Запатрина М.</t>
  </si>
  <si>
    <t>ч/в Ленинградская область</t>
  </si>
  <si>
    <t>"КУБОК ОРГАНИЗАТОРОВ", 2 этап</t>
  </si>
  <si>
    <t>Шелипова К.</t>
  </si>
  <si>
    <r>
      <t xml:space="preserve">БАЯЗЕТ-11                  </t>
    </r>
    <r>
      <rPr>
        <sz val="9"/>
        <rFont val="Verdana"/>
        <family val="2"/>
      </rPr>
      <t>сер., жер., терск., Бурелом, Лен.обл.</t>
    </r>
  </si>
  <si>
    <t>005158</t>
  </si>
  <si>
    <t>Зачет для детей</t>
  </si>
  <si>
    <t xml:space="preserve">Зачет для молодых лошадей </t>
  </si>
  <si>
    <t>КСК "Исток", Ленинградская обл., Всеволожскиий р-он, д.Янино</t>
  </si>
  <si>
    <r>
      <t>МАДЕЛИНА-10</t>
    </r>
    <r>
      <rPr>
        <sz val="9"/>
        <rFont val="Verdana"/>
        <family val="2"/>
      </rPr>
      <t xml:space="preserve">             рыж., коб., арабск., Нерон, Моск. Обл.</t>
    </r>
  </si>
  <si>
    <r>
      <t xml:space="preserve">СЕКУНДОМЕР-00            </t>
    </r>
    <r>
      <rPr>
        <sz val="9"/>
        <rFont val="Verdana"/>
        <family val="2"/>
      </rPr>
      <t>сер., жер., терск., Северный, Ставропольский КЗ</t>
    </r>
  </si>
  <si>
    <r>
      <t>МЕРСАН-99</t>
    </r>
    <r>
      <rPr>
        <sz val="9"/>
        <rFont val="Verdana"/>
        <family val="2"/>
      </rPr>
      <t xml:space="preserve">                            т-гнед., жер., п/кр., неизв. </t>
    </r>
  </si>
  <si>
    <r>
      <t xml:space="preserve">ЯИР ШАЭЛЬ-11               </t>
    </r>
    <r>
      <rPr>
        <sz val="9"/>
        <rFont val="Verdana"/>
        <family val="2"/>
      </rPr>
      <t>рыж., жер., ахалт., Сайван</t>
    </r>
  </si>
  <si>
    <r>
      <t xml:space="preserve">ЭСКОРТ ПЛЮС-09           </t>
    </r>
    <r>
      <rPr>
        <sz val="9"/>
        <rFont val="Verdana"/>
        <family val="2"/>
      </rPr>
      <t>сер., жер., терск., Тромбон, Ставропольский КЗ</t>
    </r>
  </si>
  <si>
    <r>
      <t xml:space="preserve">ЭЛЬВИРА-06                      </t>
    </r>
    <r>
      <rPr>
        <sz val="9"/>
        <rFont val="Verdana"/>
        <family val="2"/>
      </rPr>
      <t>т-гн., коб., англ-латв., неизв., ЧП Доманчук</t>
    </r>
  </si>
  <si>
    <r>
      <t>СПОСОБНЫЙ-11</t>
    </r>
    <r>
      <rPr>
        <sz val="9"/>
        <rFont val="Verdana"/>
        <family val="2"/>
      </rPr>
      <t xml:space="preserve">          сер., жер., тер-донск., Секундомер, Лен. Обл.</t>
    </r>
  </si>
  <si>
    <r>
      <t>БУМЕР-09</t>
    </r>
    <r>
      <rPr>
        <sz val="9"/>
        <rFont val="Verdana"/>
        <family val="2"/>
      </rPr>
      <t xml:space="preserve">                    вор., мер., рыс-тяж., неизв., Лен.обл.</t>
    </r>
  </si>
  <si>
    <t>12.06.2015 г.</t>
  </si>
  <si>
    <r>
      <t xml:space="preserve">АЙГУР-04                        </t>
    </r>
    <r>
      <rPr>
        <sz val="9"/>
        <rFont val="Verdana"/>
        <family val="2"/>
      </rPr>
      <t>рыж., жер., арабск.,Габон, ПФ Белова</t>
    </r>
  </si>
  <si>
    <t>Дистанция CEN 40 км (с ограничением скорости)</t>
  </si>
  <si>
    <t>Дистанция CEN 30 км (с ограничением скорости)</t>
  </si>
  <si>
    <t>II</t>
  </si>
  <si>
    <t>Дистанция CENCh 1* 80 км (с ограничением скорости)</t>
  </si>
  <si>
    <t>014878</t>
  </si>
  <si>
    <r>
      <t xml:space="preserve">ПОКОРИТЕЛЬ-10             </t>
    </r>
    <r>
      <rPr>
        <sz val="9"/>
        <rFont val="Verdana"/>
        <family val="2"/>
      </rPr>
      <t>вор., жер., ахалт., Мургаб, Ставропольский КЗ</t>
    </r>
  </si>
  <si>
    <t>008821</t>
  </si>
  <si>
    <t>Чаплыгина Л.</t>
  </si>
  <si>
    <t>Калгановский КЗ Ленинградская область</t>
  </si>
  <si>
    <r>
      <t xml:space="preserve">АНДРЕЕВ </t>
    </r>
    <r>
      <rPr>
        <sz val="9"/>
        <rFont val="Verdana"/>
        <family val="2"/>
      </rPr>
      <t>Алексей</t>
    </r>
  </si>
  <si>
    <t>Искл., прев. скор.</t>
  </si>
  <si>
    <t>Искл., пульс</t>
  </si>
  <si>
    <t>КСК "Луч" Ленинградская область</t>
  </si>
  <si>
    <r>
      <rPr>
        <b/>
        <sz val="9"/>
        <rFont val="Verdana"/>
        <family val="2"/>
      </rPr>
      <t xml:space="preserve">ЗАЙЦЕВА             </t>
    </r>
    <r>
      <rPr>
        <sz val="9"/>
        <rFont val="Verdana"/>
        <family val="2"/>
      </rPr>
      <t>Мария, 1979</t>
    </r>
  </si>
  <si>
    <r>
      <t xml:space="preserve">ВИШНЯКОВА               </t>
    </r>
    <r>
      <rPr>
        <sz val="9"/>
        <rFont val="Verdana"/>
        <family val="2"/>
      </rPr>
      <t>Анна, 1986</t>
    </r>
  </si>
  <si>
    <r>
      <t xml:space="preserve">МОЛЧАНОВА </t>
    </r>
    <r>
      <rPr>
        <sz val="9"/>
        <rFont val="Verdana"/>
        <family val="2"/>
      </rPr>
      <t>Анастасия, 1993</t>
    </r>
  </si>
  <si>
    <r>
      <t xml:space="preserve">ИВАНОВА            </t>
    </r>
    <r>
      <rPr>
        <sz val="9"/>
        <rFont val="Verdana"/>
        <family val="2"/>
      </rPr>
      <t>Наталья, 1979</t>
    </r>
  </si>
  <si>
    <r>
      <rPr>
        <b/>
        <sz val="9"/>
        <rFont val="Verdana"/>
        <family val="2"/>
      </rPr>
      <t xml:space="preserve">КОПШУКОВА </t>
    </r>
    <r>
      <rPr>
        <sz val="9"/>
        <rFont val="Verdana"/>
        <family val="2"/>
      </rPr>
      <t>Мария, 2000</t>
    </r>
  </si>
  <si>
    <t>004089</t>
  </si>
  <si>
    <r>
      <t xml:space="preserve">ДОМАНЧУК </t>
    </r>
    <r>
      <rPr>
        <sz val="9"/>
        <rFont val="Verdana"/>
        <family val="2"/>
      </rPr>
      <t>Любовь</t>
    </r>
  </si>
  <si>
    <r>
      <rPr>
        <b/>
        <sz val="9"/>
        <rFont val="Verdana"/>
        <family val="2"/>
      </rPr>
      <t xml:space="preserve">ВОРОЖЦОВА </t>
    </r>
    <r>
      <rPr>
        <sz val="9"/>
        <rFont val="Verdana"/>
        <family val="2"/>
      </rPr>
      <t>Анастасия,2002</t>
    </r>
  </si>
  <si>
    <r>
      <t xml:space="preserve">НИКИФОРОВА </t>
    </r>
    <r>
      <rPr>
        <sz val="9"/>
        <rFont val="Verdana"/>
        <family val="2"/>
      </rPr>
      <t>Наталья</t>
    </r>
  </si>
  <si>
    <t>Никитина Т., 3 категория</t>
  </si>
  <si>
    <t>Смирнов А., 2 категория</t>
  </si>
  <si>
    <r>
      <rPr>
        <b/>
        <sz val="9"/>
        <rFont val="Verdana"/>
        <family val="2"/>
      </rPr>
      <t xml:space="preserve">МЕТАЛЛИДИ </t>
    </r>
    <r>
      <rPr>
        <sz val="9"/>
        <rFont val="Verdana"/>
        <family val="2"/>
      </rPr>
      <t>Ксения, 1998</t>
    </r>
  </si>
  <si>
    <r>
      <t xml:space="preserve">ФИЛИППОВ </t>
    </r>
    <r>
      <rPr>
        <sz val="9"/>
        <rFont val="Verdana"/>
        <family val="2"/>
      </rPr>
      <t>Александр, 1997</t>
    </r>
  </si>
  <si>
    <r>
      <t xml:space="preserve">ШАВЛЮГА          </t>
    </r>
    <r>
      <rPr>
        <sz val="9"/>
        <rFont val="Verdana"/>
        <family val="2"/>
      </rPr>
      <t>Дарья, 2001</t>
    </r>
  </si>
  <si>
    <r>
      <t xml:space="preserve">КОПАШИЛИНА </t>
    </r>
    <r>
      <rPr>
        <sz val="9"/>
        <rFont val="Verdana"/>
        <family val="2"/>
      </rPr>
      <t>Маргарита, 2000</t>
    </r>
  </si>
  <si>
    <r>
      <t xml:space="preserve">КОМАРЬКОВА    </t>
    </r>
    <r>
      <rPr>
        <sz val="9"/>
        <rFont val="Verdana"/>
        <family val="2"/>
      </rPr>
      <t>Лидия , 1997</t>
    </r>
  </si>
  <si>
    <r>
      <t xml:space="preserve">СУВОРОВА </t>
    </r>
    <r>
      <rPr>
        <sz val="9"/>
        <rFont val="Verdana"/>
        <family val="2"/>
      </rPr>
      <t>Екатерина, 1973</t>
    </r>
  </si>
  <si>
    <t>Искл., прев. скор. , вр.вост.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</si>
</sst>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:ss;@"/>
    <numFmt numFmtId="173" formatCode="[$-409]h:mm\ AM/PM;@"/>
    <numFmt numFmtId="174" formatCode="#,##0.00&quot;р.&quot;"/>
    <numFmt numFmtId="175" formatCode="#,##0.00_р_."/>
    <numFmt numFmtId="176" formatCode="[$-FC19]d\ mmmm\ yyyy\ &quot;г.&quot;"/>
    <numFmt numFmtId="177" formatCode="h:mm;@"/>
    <numFmt numFmtId="178" formatCode="000000"/>
    <numFmt numFmtId="179" formatCode="0.E+00"/>
    <numFmt numFmtId="180" formatCode="0.0"/>
    <numFmt numFmtId="181" formatCode="[&lt;=9999999]###\-####;\(###\)\ ###\-####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#,##0\ &quot;SFr.&quot;;\-#,##0\ &quot;SFr.&quot;"/>
    <numFmt numFmtId="197" formatCode="#,##0\ &quot;SFr.&quot;;[Red]\-#,##0\ &quot;SFr.&quot;"/>
    <numFmt numFmtId="198" formatCode="#,##0.00\ &quot;SFr.&quot;;\-#,##0.00\ &quot;SFr.&quot;"/>
    <numFmt numFmtId="199" formatCode="#,##0.00\ &quot;SFr.&quot;;[Red]\-#,##0.00\ &quot;SFr.&quot;"/>
    <numFmt numFmtId="200" formatCode="_-* #,##0\ &quot;SFr.&quot;_-;\-* #,##0\ &quot;SFr.&quot;_-;_-* &quot;-&quot;\ &quot;SFr.&quot;_-;_-@_-"/>
    <numFmt numFmtId="201" formatCode="_-* #,##0\ _S_F_r_._-;\-* #,##0\ _S_F_r_._-;_-* &quot;-&quot;\ _S_F_r_._-;_-@_-"/>
    <numFmt numFmtId="202" formatCode="_-* #,##0.00\ &quot;SFr.&quot;_-;\-* #,##0.00\ &quot;SFr.&quot;_-;_-* &quot;-&quot;??\ &quot;SFr.&quot;_-;_-@_-"/>
    <numFmt numFmtId="203" formatCode="_-* #,##0.00\ _S_F_r_._-;\-* #,##0.00\ _S_F_r_._-;_-* &quot;-&quot;??\ _S_F_r_._-;_-@_-"/>
    <numFmt numFmtId="204" formatCode="0.0%"/>
    <numFmt numFmtId="205" formatCode="0.0000"/>
    <numFmt numFmtId="206" formatCode="&quot;€&quot;#,##0;\-&quot;€&quot;#,##0"/>
    <numFmt numFmtId="207" formatCode="&quot;€&quot;#,##0;[Red]\-&quot;€&quot;#,##0"/>
    <numFmt numFmtId="208" formatCode="&quot;€&quot;#,##0.00;\-&quot;€&quot;#,##0.00"/>
    <numFmt numFmtId="209" formatCode="&quot;€&quot;#,##0.00;[Red]\-&quot;€&quot;#,##0.00"/>
    <numFmt numFmtId="210" formatCode="_-&quot;€&quot;* #,##0_-;\-&quot;€&quot;* #,##0_-;_-&quot;€&quot;* &quot;-&quot;_-;_-@_-"/>
    <numFmt numFmtId="211" formatCode="_-* #,##0_-;\-* #,##0_-;_-* &quot;-&quot;_-;_-@_-"/>
    <numFmt numFmtId="212" formatCode="_-&quot;€&quot;* #,##0.00_-;\-&quot;€&quot;* #,##0.00_-;_-&quot;€&quot;* &quot;-&quot;??_-;_-@_-"/>
    <numFmt numFmtId="213" formatCode="_-* #,##0.00_-;\-* #,##0.00_-;_-* &quot;-&quot;??_-;_-@_-"/>
    <numFmt numFmtId="214" formatCode="[$-F400]h:mm:ss\ AM/PM"/>
    <numFmt numFmtId="215" formatCode="0.00;[Red]0.00"/>
    <numFmt numFmtId="216" formatCode="#,##0&quot;€&quot;;\-#,##0&quot;€&quot;"/>
    <numFmt numFmtId="217" formatCode="#,##0&quot;€&quot;;[Red]\-#,##0&quot;€&quot;"/>
    <numFmt numFmtId="218" formatCode="#,##0.00&quot;€&quot;;\-#,##0.00&quot;€&quot;"/>
    <numFmt numFmtId="219" formatCode="#,##0.00&quot;€&quot;;[Red]\-#,##0.00&quot;€&quot;"/>
    <numFmt numFmtId="220" formatCode="_-* #,##0&quot;€&quot;_-;\-* #,##0&quot;€&quot;_-;_-* &quot;-&quot;&quot;€&quot;_-;_-@_-"/>
    <numFmt numFmtId="221" formatCode="_-* #,##0_€_-;\-* #,##0_€_-;_-* &quot;-&quot;_€_-;_-@_-"/>
    <numFmt numFmtId="222" formatCode="_-* #,##0.00&quot;€&quot;_-;\-* #,##0.00&quot;€&quot;_-;_-* &quot;-&quot;??&quot;€&quot;_-;_-@_-"/>
    <numFmt numFmtId="223" formatCode="_-* #,##0.00_€_-;\-* #,##0.00_€_-;_-* &quot;-&quot;??_€_-;_-@_-"/>
    <numFmt numFmtId="224" formatCode="#,##0_р_."/>
    <numFmt numFmtId="225" formatCode="#,##0.0"/>
    <numFmt numFmtId="226" formatCode="[$-409]h:mm:ss\ AM/PM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u val="single"/>
      <sz val="9"/>
      <color indexed="36"/>
      <name val="Arial Cyr"/>
      <family val="0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u val="single"/>
      <sz val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0"/>
      <color indexed="23"/>
      <name val="Arial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0"/>
      <name val="Verdana"/>
      <family val="2"/>
    </font>
    <font>
      <sz val="11"/>
      <name val="Calibri"/>
      <family val="2"/>
    </font>
    <font>
      <sz val="12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9"/>
      <color rgb="FF00B0F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6" fillId="0" borderId="0" xfId="59" applyFont="1" applyAlignment="1" applyProtection="1">
      <alignment vertical="center" wrapText="1"/>
      <protection locked="0"/>
    </xf>
    <xf numFmtId="0" fontId="9" fillId="0" borderId="0" xfId="59" applyAlignment="1" applyProtection="1">
      <alignment vertical="center"/>
      <protection locked="0"/>
    </xf>
    <xf numFmtId="0" fontId="9" fillId="0" borderId="0" xfId="55" applyFont="1" applyAlignment="1" applyProtection="1">
      <alignment vertical="center"/>
      <protection locked="0"/>
    </xf>
    <xf numFmtId="0" fontId="9" fillId="0" borderId="0" xfId="59" applyFont="1" applyAlignment="1" applyProtection="1">
      <alignment vertical="center"/>
      <protection locked="0"/>
    </xf>
    <xf numFmtId="0" fontId="12" fillId="0" borderId="0" xfId="59" applyFont="1" applyAlignment="1" applyProtection="1">
      <alignment vertical="center"/>
      <protection locked="0"/>
    </xf>
    <xf numFmtId="0" fontId="3" fillId="0" borderId="0" xfId="59" applyFont="1" applyAlignment="1" applyProtection="1">
      <alignment vertical="center"/>
      <protection locked="0"/>
    </xf>
    <xf numFmtId="0" fontId="14" fillId="0" borderId="0" xfId="59" applyFont="1" applyAlignment="1" applyProtection="1">
      <alignment vertical="center"/>
      <protection locked="0"/>
    </xf>
    <xf numFmtId="0" fontId="14" fillId="0" borderId="0" xfId="59" applyFont="1" applyProtection="1">
      <alignment/>
      <protection locked="0"/>
    </xf>
    <xf numFmtId="0" fontId="14" fillId="0" borderId="0" xfId="59" applyFont="1" applyAlignment="1" applyProtection="1">
      <alignment wrapText="1"/>
      <protection locked="0"/>
    </xf>
    <xf numFmtId="0" fontId="14" fillId="0" borderId="0" xfId="59" applyFont="1" applyAlignment="1" applyProtection="1">
      <alignment shrinkToFit="1"/>
      <protection locked="0"/>
    </xf>
    <xf numFmtId="0" fontId="15" fillId="0" borderId="0" xfId="59" applyFont="1" applyProtection="1">
      <alignment/>
      <protection locked="0"/>
    </xf>
    <xf numFmtId="0" fontId="14" fillId="0" borderId="0" xfId="59" applyFont="1" applyBorder="1" applyAlignment="1" applyProtection="1">
      <alignment horizontal="right"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7" fillId="0" borderId="0" xfId="55" applyFont="1" applyAlignment="1" applyProtection="1">
      <alignment vertical="center"/>
      <protection locked="0"/>
    </xf>
    <xf numFmtId="0" fontId="13" fillId="32" borderId="10" xfId="53" applyFont="1" applyFill="1" applyBorder="1" applyAlignment="1" applyProtection="1">
      <alignment horizontal="center" vertical="center"/>
      <protection locked="0"/>
    </xf>
    <xf numFmtId="0" fontId="16" fillId="32" borderId="11" xfId="53" applyFont="1" applyFill="1" applyBorder="1" applyAlignment="1" applyProtection="1">
      <alignment horizontal="right" vertical="center"/>
      <protection locked="0"/>
    </xf>
    <xf numFmtId="0" fontId="16" fillId="32" borderId="10" xfId="53" applyFont="1" applyFill="1" applyBorder="1" applyAlignment="1" applyProtection="1">
      <alignment vertical="center"/>
      <protection locked="0"/>
    </xf>
    <xf numFmtId="0" fontId="16" fillId="32" borderId="10" xfId="53" applyFont="1" applyFill="1" applyBorder="1" applyAlignment="1" applyProtection="1">
      <alignment horizontal="right" vertical="center"/>
      <protection locked="0"/>
    </xf>
    <xf numFmtId="0" fontId="16" fillId="32" borderId="10" xfId="53" applyFont="1" applyFill="1" applyBorder="1" applyAlignment="1" applyProtection="1">
      <alignment horizontal="center" vertical="center"/>
      <protection locked="0"/>
    </xf>
    <xf numFmtId="21" fontId="13" fillId="32" borderId="12" xfId="53" applyNumberFormat="1" applyFont="1" applyFill="1" applyBorder="1" applyAlignment="1" applyProtection="1">
      <alignment horizontal="center" vertical="center"/>
      <protection locked="0"/>
    </xf>
    <xf numFmtId="0" fontId="16" fillId="32" borderId="13" xfId="53" applyFont="1" applyFill="1" applyBorder="1" applyAlignment="1" applyProtection="1">
      <alignment horizontal="right" vertical="center"/>
      <protection locked="0"/>
    </xf>
    <xf numFmtId="0" fontId="13" fillId="32" borderId="14" xfId="53" applyFont="1" applyFill="1" applyBorder="1" applyAlignment="1" applyProtection="1">
      <alignment horizontal="center" vertical="center"/>
      <protection locked="0"/>
    </xf>
    <xf numFmtId="0" fontId="16" fillId="32" borderId="14" xfId="53" applyFont="1" applyFill="1" applyBorder="1" applyAlignment="1" applyProtection="1">
      <alignment vertical="center"/>
      <protection locked="0"/>
    </xf>
    <xf numFmtId="0" fontId="16" fillId="32" borderId="14" xfId="53" applyFont="1" applyFill="1" applyBorder="1" applyAlignment="1" applyProtection="1">
      <alignment horizontal="center" vertical="center"/>
      <protection locked="0"/>
    </xf>
    <xf numFmtId="21" fontId="13" fillId="32" borderId="15" xfId="53" applyNumberFormat="1" applyFont="1" applyFill="1" applyBorder="1" applyAlignment="1" applyProtection="1">
      <alignment horizontal="center" vertical="center"/>
      <protection locked="0"/>
    </xf>
    <xf numFmtId="0" fontId="16" fillId="32" borderId="16" xfId="53" applyFont="1" applyFill="1" applyBorder="1" applyAlignment="1" applyProtection="1">
      <alignment horizontal="center" vertical="center" wrapText="1"/>
      <protection locked="0"/>
    </xf>
    <xf numFmtId="172" fontId="16" fillId="32" borderId="16" xfId="0" applyNumberFormat="1" applyFont="1" applyFill="1" applyBorder="1" applyAlignment="1" applyProtection="1">
      <alignment horizontal="center" vertical="center" wrapText="1"/>
      <protection locked="0"/>
    </xf>
    <xf numFmtId="172" fontId="16" fillId="32" borderId="16" xfId="53" applyNumberFormat="1" applyFont="1" applyFill="1" applyBorder="1" applyAlignment="1" applyProtection="1">
      <alignment horizontal="center" vertical="center" wrapText="1"/>
      <protection locked="0"/>
    </xf>
    <xf numFmtId="2" fontId="16" fillId="32" borderId="16" xfId="53" applyNumberFormat="1" applyFont="1" applyFill="1" applyBorder="1" applyAlignment="1" applyProtection="1">
      <alignment horizontal="center" vertical="center" wrapText="1"/>
      <protection locked="0"/>
    </xf>
    <xf numFmtId="172" fontId="18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55" applyFont="1" applyBorder="1" applyAlignment="1" applyProtection="1">
      <alignment horizontal="center" vertical="center" wrapText="1"/>
      <protection locked="0"/>
    </xf>
    <xf numFmtId="21" fontId="16" fillId="0" borderId="17" xfId="53" applyNumberFormat="1" applyFont="1" applyBorder="1" applyAlignment="1" applyProtection="1">
      <alignment horizontal="center" vertical="center"/>
      <protection locked="0"/>
    </xf>
    <xf numFmtId="172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55" applyFont="1" applyBorder="1" applyAlignment="1" applyProtection="1">
      <alignment horizontal="center" vertical="center" wrapText="1"/>
      <protection locked="0"/>
    </xf>
    <xf numFmtId="172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9" applyFont="1" applyAlignment="1" applyProtection="1">
      <alignment horizontal="right" vertical="center"/>
      <protection locked="0"/>
    </xf>
    <xf numFmtId="21" fontId="14" fillId="0" borderId="16" xfId="53" applyNumberFormat="1" applyFont="1" applyBorder="1" applyAlignment="1" applyProtection="1">
      <alignment horizontal="center" vertical="center"/>
      <protection locked="0"/>
    </xf>
    <xf numFmtId="21" fontId="16" fillId="33" borderId="17" xfId="53" applyNumberFormat="1" applyFont="1" applyFill="1" applyBorder="1" applyAlignment="1" applyProtection="1">
      <alignment horizontal="center" vertical="center"/>
      <protection locked="0"/>
    </xf>
    <xf numFmtId="21" fontId="16" fillId="33" borderId="16" xfId="53" applyNumberFormat="1" applyFont="1" applyFill="1" applyBorder="1" applyAlignment="1" applyProtection="1">
      <alignment horizontal="center" vertical="center"/>
      <protection locked="0"/>
    </xf>
    <xf numFmtId="2" fontId="16" fillId="34" borderId="17" xfId="53" applyNumberFormat="1" applyFont="1" applyFill="1" applyBorder="1" applyAlignment="1" applyProtection="1">
      <alignment horizontal="center" vertical="center"/>
      <protection locked="0"/>
    </xf>
    <xf numFmtId="2" fontId="16" fillId="34" borderId="16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5" applyFont="1" applyAlignment="1" applyProtection="1">
      <alignment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172" fontId="16" fillId="0" borderId="17" xfId="53" applyNumberFormat="1" applyFont="1" applyFill="1" applyBorder="1" applyAlignment="1" applyProtection="1">
      <alignment horizontal="center" vertical="center"/>
      <protection locked="0"/>
    </xf>
    <xf numFmtId="172" fontId="16" fillId="0" borderId="16" xfId="53" applyNumberFormat="1" applyFont="1" applyFill="1" applyBorder="1" applyAlignment="1" applyProtection="1">
      <alignment horizontal="center" vertical="center"/>
      <protection locked="0"/>
    </xf>
    <xf numFmtId="21" fontId="16" fillId="0" borderId="17" xfId="53" applyNumberFormat="1" applyFont="1" applyFill="1" applyBorder="1" applyAlignment="1" applyProtection="1">
      <alignment horizontal="center" vertical="center"/>
      <protection locked="0"/>
    </xf>
    <xf numFmtId="2" fontId="16" fillId="34" borderId="17" xfId="53" applyNumberFormat="1" applyFont="1" applyFill="1" applyBorder="1" applyAlignment="1" applyProtection="1">
      <alignment horizontal="center" vertical="center"/>
      <protection locked="0"/>
    </xf>
    <xf numFmtId="2" fontId="16" fillId="34" borderId="16" xfId="53" applyNumberFormat="1" applyFont="1" applyFill="1" applyBorder="1" applyAlignment="1" applyProtection="1">
      <alignment horizontal="center" vertical="center"/>
      <protection locked="0"/>
    </xf>
    <xf numFmtId="0" fontId="9" fillId="4" borderId="0" xfId="61" applyFont="1" applyFill="1" applyBorder="1" applyAlignment="1" applyProtection="1">
      <alignment horizontal="center" vertical="top"/>
      <protection/>
    </xf>
    <xf numFmtId="0" fontId="9" fillId="4" borderId="0" xfId="61" applyFont="1" applyFill="1" applyBorder="1" applyAlignment="1" applyProtection="1">
      <alignment vertical="top"/>
      <protection locked="0"/>
    </xf>
    <xf numFmtId="0" fontId="9" fillId="4" borderId="0" xfId="61" applyFont="1" applyFill="1" applyBorder="1" applyAlignment="1" applyProtection="1">
      <alignment horizontal="center" vertical="top"/>
      <protection locked="0"/>
    </xf>
    <xf numFmtId="0" fontId="9" fillId="4" borderId="0" xfId="61" applyFont="1" applyFill="1" applyBorder="1" applyProtection="1">
      <alignment/>
      <protection locked="0"/>
    </xf>
    <xf numFmtId="0" fontId="9" fillId="4" borderId="0" xfId="61" applyFont="1" applyFill="1" applyProtection="1">
      <alignment/>
      <protection locked="0"/>
    </xf>
    <xf numFmtId="0" fontId="23" fillId="4" borderId="0" xfId="61" applyFont="1" applyFill="1" applyProtection="1">
      <alignment/>
      <protection locked="0"/>
    </xf>
    <xf numFmtId="2" fontId="16" fillId="34" borderId="17" xfId="53" applyNumberFormat="1" applyFont="1" applyFill="1" applyBorder="1" applyAlignment="1" applyProtection="1">
      <alignment horizontal="center" vertical="center"/>
      <protection locked="0"/>
    </xf>
    <xf numFmtId="2" fontId="16" fillId="34" borderId="16" xfId="53" applyNumberFormat="1" applyFont="1" applyFill="1" applyBorder="1" applyAlignment="1" applyProtection="1">
      <alignment horizontal="center" vertical="center"/>
      <protection locked="0"/>
    </xf>
    <xf numFmtId="0" fontId="9" fillId="0" borderId="0" xfId="56" applyFont="1" applyAlignment="1" applyProtection="1">
      <alignment vertical="center"/>
      <protection locked="0"/>
    </xf>
    <xf numFmtId="0" fontId="22" fillId="0" borderId="0" xfId="56" applyFont="1" applyAlignment="1" applyProtection="1">
      <alignment vertical="center"/>
      <protection locked="0"/>
    </xf>
    <xf numFmtId="0" fontId="4" fillId="0" borderId="0" xfId="56" applyFont="1" applyAlignment="1" applyProtection="1">
      <alignment vertical="center"/>
      <protection locked="0"/>
    </xf>
    <xf numFmtId="0" fontId="17" fillId="0" borderId="0" xfId="56" applyFont="1" applyAlignment="1" applyProtection="1">
      <alignment vertical="center"/>
      <protection locked="0"/>
    </xf>
    <xf numFmtId="0" fontId="16" fillId="0" borderId="16" xfId="56" applyFont="1" applyBorder="1" applyAlignment="1" applyProtection="1">
      <alignment horizontal="center" vertical="center" wrapText="1"/>
      <protection locked="0"/>
    </xf>
    <xf numFmtId="2" fontId="16" fillId="34" borderId="18" xfId="53" applyNumberFormat="1" applyFont="1" applyFill="1" applyBorder="1" applyAlignment="1" applyProtection="1">
      <alignment horizontal="center" vertical="center"/>
      <protection locked="0"/>
    </xf>
    <xf numFmtId="172" fontId="16" fillId="0" borderId="18" xfId="53" applyNumberFormat="1" applyFont="1" applyFill="1" applyBorder="1" applyAlignment="1" applyProtection="1">
      <alignment horizontal="center" vertical="center"/>
      <protection locked="0"/>
    </xf>
    <xf numFmtId="21" fontId="16" fillId="33" borderId="18" xfId="53" applyNumberFormat="1" applyFont="1" applyFill="1" applyBorder="1" applyAlignment="1" applyProtection="1">
      <alignment horizontal="center" vertical="center"/>
      <protection locked="0"/>
    </xf>
    <xf numFmtId="21" fontId="16" fillId="0" borderId="18" xfId="53" applyNumberFormat="1" applyFont="1" applyBorder="1" applyAlignment="1" applyProtection="1">
      <alignment horizontal="center" vertical="center"/>
      <protection locked="0"/>
    </xf>
    <xf numFmtId="172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8" xfId="56" applyFont="1" applyBorder="1" applyAlignment="1" applyProtection="1">
      <alignment horizontal="center" vertical="center" wrapText="1"/>
      <protection locked="0"/>
    </xf>
    <xf numFmtId="0" fontId="16" fillId="0" borderId="17" xfId="56" applyFont="1" applyBorder="1" applyAlignment="1" applyProtection="1">
      <alignment horizontal="center" vertical="center" wrapText="1"/>
      <protection locked="0"/>
    </xf>
    <xf numFmtId="0" fontId="3" fillId="0" borderId="0" xfId="56" applyFont="1" applyAlignment="1" applyProtection="1">
      <alignment vertical="center"/>
      <protection locked="0"/>
    </xf>
    <xf numFmtId="172" fontId="18" fillId="32" borderId="19" xfId="0" applyNumberFormat="1" applyFont="1" applyFill="1" applyBorder="1" applyAlignment="1" applyProtection="1">
      <alignment horizontal="center" vertical="center" wrapText="1"/>
      <protection locked="0"/>
    </xf>
    <xf numFmtId="21" fontId="13" fillId="32" borderId="20" xfId="53" applyNumberFormat="1" applyFont="1" applyFill="1" applyBorder="1" applyAlignment="1" applyProtection="1">
      <alignment horizontal="center" vertical="center"/>
      <protection locked="0"/>
    </xf>
    <xf numFmtId="0" fontId="16" fillId="32" borderId="0" xfId="53" applyFont="1" applyFill="1" applyBorder="1" applyAlignment="1" applyProtection="1">
      <alignment horizontal="center" vertical="center"/>
      <protection locked="0"/>
    </xf>
    <xf numFmtId="0" fontId="16" fillId="32" borderId="0" xfId="53" applyFont="1" applyFill="1" applyBorder="1" applyAlignment="1" applyProtection="1">
      <alignment vertical="center"/>
      <protection locked="0"/>
    </xf>
    <xf numFmtId="0" fontId="16" fillId="32" borderId="0" xfId="53" applyFont="1" applyFill="1" applyBorder="1" applyAlignment="1" applyProtection="1">
      <alignment horizontal="right" vertical="center"/>
      <protection locked="0"/>
    </xf>
    <xf numFmtId="0" fontId="13" fillId="32" borderId="0" xfId="53" applyFont="1" applyFill="1" applyBorder="1" applyAlignment="1" applyProtection="1">
      <alignment horizontal="center" vertical="center"/>
      <protection locked="0"/>
    </xf>
    <xf numFmtId="0" fontId="16" fillId="32" borderId="21" xfId="53" applyFont="1" applyFill="1" applyBorder="1" applyAlignment="1" applyProtection="1">
      <alignment horizontal="right" vertical="center"/>
      <protection locked="0"/>
    </xf>
    <xf numFmtId="0" fontId="3" fillId="0" borderId="0" xfId="60" applyFont="1" applyAlignment="1" applyProtection="1">
      <alignment vertical="center"/>
      <protection locked="0"/>
    </xf>
    <xf numFmtId="0" fontId="12" fillId="0" borderId="0" xfId="60" applyFont="1" applyAlignment="1" applyProtection="1">
      <alignment vertical="center"/>
      <protection locked="0"/>
    </xf>
    <xf numFmtId="0" fontId="9" fillId="0" borderId="0" xfId="60" applyFont="1" applyAlignment="1" applyProtection="1">
      <alignment vertical="center"/>
      <protection locked="0"/>
    </xf>
    <xf numFmtId="0" fontId="9" fillId="0" borderId="0" xfId="60" applyAlignment="1" applyProtection="1">
      <alignment vertical="center"/>
      <protection locked="0"/>
    </xf>
    <xf numFmtId="0" fontId="21" fillId="0" borderId="0" xfId="60" applyFont="1" applyAlignment="1" applyProtection="1">
      <alignment horizontal="right" vertical="center"/>
      <protection locked="0"/>
    </xf>
    <xf numFmtId="0" fontId="6" fillId="0" borderId="0" xfId="60" applyFont="1" applyAlignment="1" applyProtection="1">
      <alignment vertical="center" wrapText="1"/>
      <protection locked="0"/>
    </xf>
    <xf numFmtId="2" fontId="16" fillId="34" borderId="17" xfId="53" applyNumberFormat="1" applyFont="1" applyFill="1" applyBorder="1" applyAlignment="1" applyProtection="1">
      <alignment horizontal="center" vertical="center"/>
      <protection locked="0"/>
    </xf>
    <xf numFmtId="2" fontId="16" fillId="34" borderId="16" xfId="53" applyNumberFormat="1" applyFont="1" applyFill="1" applyBorder="1" applyAlignment="1" applyProtection="1">
      <alignment horizontal="center" vertical="center"/>
      <protection locked="0"/>
    </xf>
    <xf numFmtId="2" fontId="16" fillId="34" borderId="17" xfId="53" applyNumberFormat="1" applyFont="1" applyFill="1" applyBorder="1" applyAlignment="1" applyProtection="1">
      <alignment horizontal="center" vertical="center"/>
      <protection locked="0"/>
    </xf>
    <xf numFmtId="2" fontId="16" fillId="34" borderId="16" xfId="53" applyNumberFormat="1" applyFont="1" applyFill="1" applyBorder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vertical="center"/>
      <protection locked="0"/>
    </xf>
    <xf numFmtId="21" fontId="14" fillId="0" borderId="16" xfId="53" applyNumberFormat="1" applyFont="1" applyFill="1" applyBorder="1" applyAlignment="1" applyProtection="1">
      <alignment horizontal="center" vertical="center"/>
      <protection locked="0"/>
    </xf>
    <xf numFmtId="0" fontId="14" fillId="0" borderId="0" xfId="59" applyFont="1" applyFill="1" applyBorder="1" applyAlignment="1" applyProtection="1">
      <alignment horizontal="right" vertical="center"/>
      <protection locked="0"/>
    </xf>
    <xf numFmtId="0" fontId="11" fillId="0" borderId="17" xfId="60" applyFont="1" applyFill="1" applyBorder="1" applyAlignment="1" applyProtection="1">
      <alignment horizontal="center" vertical="center"/>
      <protection locked="0"/>
    </xf>
    <xf numFmtId="0" fontId="11" fillId="0" borderId="18" xfId="60" applyFont="1" applyFill="1" applyBorder="1" applyAlignment="1" applyProtection="1">
      <alignment horizontal="center" vertical="center"/>
      <protection locked="0"/>
    </xf>
    <xf numFmtId="0" fontId="11" fillId="0" borderId="16" xfId="60" applyFont="1" applyFill="1" applyBorder="1" applyAlignment="1" applyProtection="1">
      <alignment horizontal="center" vertic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49" fontId="16" fillId="0" borderId="17" xfId="62" applyNumberFormat="1" applyFont="1" applyBorder="1" applyAlignment="1" applyProtection="1">
      <alignment horizontal="center" vertical="center"/>
      <protection locked="0"/>
    </xf>
    <xf numFmtId="49" fontId="16" fillId="0" borderId="18" xfId="62" applyNumberFormat="1" applyFont="1" applyBorder="1" applyAlignment="1" applyProtection="1">
      <alignment horizontal="center" vertical="center"/>
      <protection locked="0"/>
    </xf>
    <xf numFmtId="49" fontId="16" fillId="0" borderId="16" xfId="62" applyNumberFormat="1" applyFont="1" applyBorder="1" applyAlignment="1" applyProtection="1">
      <alignment horizontal="center" vertical="center"/>
      <protection locked="0"/>
    </xf>
    <xf numFmtId="0" fontId="14" fillId="0" borderId="22" xfId="56" applyFont="1" applyBorder="1" applyAlignment="1" applyProtection="1">
      <alignment horizontal="center" vertical="center" wrapText="1"/>
      <protection locked="0"/>
    </xf>
    <xf numFmtId="0" fontId="14" fillId="0" borderId="23" xfId="56" applyFont="1" applyBorder="1" applyAlignment="1" applyProtection="1">
      <alignment horizontal="center" vertical="center" wrapText="1"/>
      <protection locked="0"/>
    </xf>
    <xf numFmtId="0" fontId="14" fillId="0" borderId="24" xfId="56" applyFont="1" applyBorder="1" applyAlignment="1" applyProtection="1">
      <alignment horizontal="center" vertical="center" wrapText="1"/>
      <protection locked="0"/>
    </xf>
    <xf numFmtId="172" fontId="19" fillId="35" borderId="25" xfId="0" applyNumberFormat="1" applyFont="1" applyFill="1" applyBorder="1" applyAlignment="1" applyProtection="1">
      <alignment horizontal="center" vertical="center"/>
      <protection locked="0"/>
    </xf>
    <xf numFmtId="172" fontId="19" fillId="35" borderId="26" xfId="0" applyNumberFormat="1" applyFont="1" applyFill="1" applyBorder="1" applyAlignment="1" applyProtection="1">
      <alignment horizontal="center" vertical="center"/>
      <protection locked="0"/>
    </xf>
    <xf numFmtId="172" fontId="19" fillId="35" borderId="2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58" applyFont="1" applyBorder="1" applyAlignment="1" applyProtection="1">
      <alignment horizontal="center" vertical="center" wrapText="1"/>
      <protection locked="0"/>
    </xf>
    <xf numFmtId="0" fontId="16" fillId="0" borderId="29" xfId="58" applyFont="1" applyBorder="1" applyAlignment="1" applyProtection="1">
      <alignment horizontal="center" vertical="center" wrapText="1"/>
      <protection locked="0"/>
    </xf>
    <xf numFmtId="0" fontId="16" fillId="0" borderId="30" xfId="58" applyFont="1" applyBorder="1" applyAlignment="1" applyProtection="1">
      <alignment horizontal="center" vertical="center" wrapText="1"/>
      <protection locked="0"/>
    </xf>
    <xf numFmtId="2" fontId="16" fillId="34" borderId="17" xfId="53" applyNumberFormat="1" applyFont="1" applyFill="1" applyBorder="1" applyAlignment="1" applyProtection="1">
      <alignment horizontal="center" vertical="center"/>
      <protection locked="0"/>
    </xf>
    <xf numFmtId="2" fontId="16" fillId="34" borderId="18" xfId="53" applyNumberFormat="1" applyFont="1" applyFill="1" applyBorder="1" applyAlignment="1" applyProtection="1">
      <alignment horizontal="center" vertical="center"/>
      <protection locked="0"/>
    </xf>
    <xf numFmtId="2" fontId="16" fillId="34" borderId="16" xfId="53" applyNumberFormat="1" applyFont="1" applyFill="1" applyBorder="1" applyAlignment="1" applyProtection="1">
      <alignment horizontal="center" vertical="center"/>
      <protection locked="0"/>
    </xf>
    <xf numFmtId="172" fontId="19" fillId="0" borderId="31" xfId="0" applyNumberFormat="1" applyFont="1" applyFill="1" applyBorder="1" applyAlignment="1" applyProtection="1">
      <alignment horizontal="center" vertical="center"/>
      <protection locked="0"/>
    </xf>
    <xf numFmtId="172" fontId="19" fillId="0" borderId="32" xfId="0" applyNumberFormat="1" applyFont="1" applyFill="1" applyBorder="1" applyAlignment="1" applyProtection="1">
      <alignment horizontal="center" vertical="center"/>
      <protection locked="0"/>
    </xf>
    <xf numFmtId="172" fontId="19" fillId="0" borderId="19" xfId="0" applyNumberFormat="1" applyFont="1" applyFill="1" applyBorder="1" applyAlignment="1" applyProtection="1">
      <alignment horizontal="center" vertical="center"/>
      <protection locked="0"/>
    </xf>
    <xf numFmtId="49" fontId="16" fillId="0" borderId="17" xfId="62" applyNumberFormat="1" applyFont="1" applyFill="1" applyBorder="1" applyAlignment="1" applyProtection="1">
      <alignment horizontal="center" vertical="center" wrapText="1"/>
      <protection locked="0"/>
    </xf>
    <xf numFmtId="49" fontId="16" fillId="0" borderId="18" xfId="62" applyNumberFormat="1" applyFont="1" applyFill="1" applyBorder="1" applyAlignment="1" applyProtection="1">
      <alignment horizontal="center" vertical="center" wrapText="1"/>
      <protection locked="0"/>
    </xf>
    <xf numFmtId="49" fontId="16" fillId="0" borderId="16" xfId="62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62" applyFont="1" applyBorder="1" applyAlignment="1" applyProtection="1">
      <alignment horizontal="center" vertical="center" wrapText="1"/>
      <protection locked="0"/>
    </xf>
    <xf numFmtId="0" fontId="16" fillId="0" borderId="18" xfId="62" applyFont="1" applyBorder="1" applyAlignment="1" applyProtection="1">
      <alignment horizontal="center" vertical="center" wrapText="1"/>
      <protection locked="0"/>
    </xf>
    <xf numFmtId="0" fontId="16" fillId="0" borderId="16" xfId="62" applyFont="1" applyBorder="1" applyAlignment="1" applyProtection="1">
      <alignment horizontal="center" vertical="center" wrapText="1"/>
      <protection locked="0"/>
    </xf>
    <xf numFmtId="0" fontId="16" fillId="0" borderId="17" xfId="56" applyFont="1" applyBorder="1" applyAlignment="1" applyProtection="1">
      <alignment horizontal="center" vertical="center" wrapText="1"/>
      <protection locked="0"/>
    </xf>
    <xf numFmtId="0" fontId="16" fillId="0" borderId="18" xfId="56" applyFont="1" applyBorder="1" applyAlignment="1" applyProtection="1">
      <alignment horizontal="center" vertical="center" wrapText="1"/>
      <protection locked="0"/>
    </xf>
    <xf numFmtId="0" fontId="16" fillId="0" borderId="16" xfId="56" applyFont="1" applyBorder="1" applyAlignment="1" applyProtection="1">
      <alignment horizontal="center" vertical="center" wrapText="1"/>
      <protection locked="0"/>
    </xf>
    <xf numFmtId="0" fontId="14" fillId="32" borderId="17" xfId="60" applyFont="1" applyFill="1" applyBorder="1" applyAlignment="1" applyProtection="1">
      <alignment horizontal="center" vertical="center" wrapText="1"/>
      <protection locked="0"/>
    </xf>
    <xf numFmtId="0" fontId="14" fillId="32" borderId="18" xfId="60" applyFont="1" applyFill="1" applyBorder="1" applyAlignment="1" applyProtection="1">
      <alignment horizontal="center" vertical="center" wrapText="1"/>
      <protection locked="0"/>
    </xf>
    <xf numFmtId="0" fontId="14" fillId="32" borderId="16" xfId="60" applyFont="1" applyFill="1" applyBorder="1" applyAlignment="1" applyProtection="1">
      <alignment horizontal="center" vertical="center" wrapText="1"/>
      <protection locked="0"/>
    </xf>
    <xf numFmtId="0" fontId="14" fillId="0" borderId="17" xfId="62" applyFont="1" applyBorder="1" applyAlignment="1" applyProtection="1">
      <alignment horizontal="left" vertical="center" wrapText="1"/>
      <protection locked="0"/>
    </xf>
    <xf numFmtId="0" fontId="14" fillId="0" borderId="18" xfId="62" applyFont="1" applyBorder="1" applyAlignment="1" applyProtection="1">
      <alignment horizontal="left" vertical="center" wrapText="1"/>
      <protection locked="0"/>
    </xf>
    <xf numFmtId="0" fontId="14" fillId="0" borderId="16" xfId="62" applyFont="1" applyBorder="1" applyAlignment="1" applyProtection="1">
      <alignment horizontal="left" vertical="center" wrapText="1"/>
      <protection locked="0"/>
    </xf>
    <xf numFmtId="0" fontId="16" fillId="0" borderId="17" xfId="62" applyFont="1" applyBorder="1" applyAlignment="1" applyProtection="1">
      <alignment horizontal="center" vertical="center"/>
      <protection locked="0"/>
    </xf>
    <xf numFmtId="0" fontId="16" fillId="0" borderId="18" xfId="62" applyFont="1" applyBorder="1" applyAlignment="1" applyProtection="1">
      <alignment horizontal="center" vertical="center"/>
      <protection locked="0"/>
    </xf>
    <xf numFmtId="0" fontId="16" fillId="0" borderId="16" xfId="62" applyFont="1" applyBorder="1" applyAlignment="1" applyProtection="1">
      <alignment horizontal="center" vertical="center"/>
      <protection locked="0"/>
    </xf>
    <xf numFmtId="0" fontId="16" fillId="0" borderId="17" xfId="62" applyFont="1" applyBorder="1" applyAlignment="1" applyProtection="1">
      <alignment horizontal="left" vertical="center" wrapText="1"/>
      <protection locked="0"/>
    </xf>
    <xf numFmtId="0" fontId="6" fillId="0" borderId="0" xfId="56" applyFont="1" applyAlignment="1" applyProtection="1">
      <alignment horizontal="center" vertical="center" wrapText="1"/>
      <protection locked="0"/>
    </xf>
    <xf numFmtId="0" fontId="14" fillId="32" borderId="17" xfId="60" applyFont="1" applyFill="1" applyBorder="1" applyAlignment="1" applyProtection="1">
      <alignment horizontal="left" vertical="center" wrapText="1"/>
      <protection locked="0"/>
    </xf>
    <xf numFmtId="0" fontId="14" fillId="32" borderId="18" xfId="60" applyFont="1" applyFill="1" applyBorder="1" applyAlignment="1" applyProtection="1">
      <alignment horizontal="left" vertical="center" wrapText="1"/>
      <protection locked="0"/>
    </xf>
    <xf numFmtId="0" fontId="14" fillId="32" borderId="16" xfId="60" applyFont="1" applyFill="1" applyBorder="1" applyAlignment="1" applyProtection="1">
      <alignment horizontal="left" vertical="center" wrapText="1"/>
      <protection locked="0"/>
    </xf>
    <xf numFmtId="0" fontId="14" fillId="32" borderId="28" xfId="60" applyFont="1" applyFill="1" applyBorder="1" applyAlignment="1" applyProtection="1">
      <alignment horizontal="center" vertical="center" textRotation="90" wrapText="1"/>
      <protection locked="0"/>
    </xf>
    <xf numFmtId="0" fontId="14" fillId="32" borderId="29" xfId="60" applyFont="1" applyFill="1" applyBorder="1" applyAlignment="1" applyProtection="1">
      <alignment horizontal="center" vertical="center" textRotation="90" wrapText="1"/>
      <protection locked="0"/>
    </xf>
    <xf numFmtId="0" fontId="14" fillId="32" borderId="30" xfId="60" applyFont="1" applyFill="1" applyBorder="1" applyAlignment="1" applyProtection="1">
      <alignment horizontal="center" vertical="center" textRotation="90" wrapText="1"/>
      <protection locked="0"/>
    </xf>
    <xf numFmtId="0" fontId="4" fillId="0" borderId="0" xfId="60" applyFont="1" applyAlignment="1" applyProtection="1">
      <alignment horizontal="center" vertical="center" wrapText="1"/>
      <protection locked="0"/>
    </xf>
    <xf numFmtId="0" fontId="14" fillId="32" borderId="22" xfId="60" applyFont="1" applyFill="1" applyBorder="1" applyAlignment="1" applyProtection="1">
      <alignment horizontal="center" vertical="center" wrapText="1"/>
      <protection locked="0"/>
    </xf>
    <xf numFmtId="0" fontId="14" fillId="32" borderId="23" xfId="60" applyFont="1" applyFill="1" applyBorder="1" applyAlignment="1" applyProtection="1">
      <alignment horizontal="center" vertical="center" wrapText="1"/>
      <protection locked="0"/>
    </xf>
    <xf numFmtId="0" fontId="14" fillId="32" borderId="24" xfId="60" applyFont="1" applyFill="1" applyBorder="1" applyAlignment="1" applyProtection="1">
      <alignment horizontal="center" vertical="center" wrapText="1"/>
      <protection locked="0"/>
    </xf>
    <xf numFmtId="0" fontId="14" fillId="32" borderId="17" xfId="60" applyFont="1" applyFill="1" applyBorder="1" applyAlignment="1" applyProtection="1">
      <alignment horizontal="center" vertical="center" textRotation="90" wrapText="1"/>
      <protection locked="0"/>
    </xf>
    <xf numFmtId="0" fontId="14" fillId="32" borderId="18" xfId="60" applyFont="1" applyFill="1" applyBorder="1" applyAlignment="1" applyProtection="1">
      <alignment horizontal="center" vertical="center" textRotation="90" wrapText="1"/>
      <protection locked="0"/>
    </xf>
    <xf numFmtId="0" fontId="14" fillId="32" borderId="16" xfId="60" applyFont="1" applyFill="1" applyBorder="1" applyAlignment="1" applyProtection="1">
      <alignment horizontal="center" vertical="center" textRotation="90" wrapText="1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21" fontId="20" fillId="32" borderId="25" xfId="53" applyNumberFormat="1" applyFont="1" applyFill="1" applyBorder="1" applyAlignment="1" applyProtection="1">
      <alignment horizontal="center" vertical="center" wrapText="1"/>
      <protection locked="0"/>
    </xf>
    <xf numFmtId="21" fontId="13" fillId="32" borderId="26" xfId="53" applyNumberFormat="1" applyFont="1" applyFill="1" applyBorder="1" applyAlignment="1" applyProtection="1">
      <alignment horizontal="center" vertical="center"/>
      <protection locked="0"/>
    </xf>
    <xf numFmtId="21" fontId="13" fillId="32" borderId="27" xfId="53" applyNumberFormat="1" applyFont="1" applyFill="1" applyBorder="1" applyAlignment="1" applyProtection="1">
      <alignment horizontal="center" vertical="center"/>
      <protection locked="0"/>
    </xf>
    <xf numFmtId="0" fontId="7" fillId="32" borderId="17" xfId="60" applyFont="1" applyFill="1" applyBorder="1" applyAlignment="1" applyProtection="1">
      <alignment horizontal="center" vertical="center" textRotation="90" wrapText="1"/>
      <protection locked="0"/>
    </xf>
    <xf numFmtId="0" fontId="7" fillId="32" borderId="18" xfId="60" applyFont="1" applyFill="1" applyBorder="1" applyAlignment="1" applyProtection="1">
      <alignment horizontal="center" vertical="center" textRotation="90" wrapText="1"/>
      <protection locked="0"/>
    </xf>
    <xf numFmtId="0" fontId="7" fillId="32" borderId="16" xfId="60" applyFont="1" applyFill="1" applyBorder="1" applyAlignment="1" applyProtection="1">
      <alignment horizontal="center" vertical="center" textRotation="90" wrapText="1"/>
      <protection locked="0"/>
    </xf>
    <xf numFmtId="0" fontId="16" fillId="32" borderId="14" xfId="53" applyFont="1" applyFill="1" applyBorder="1" applyAlignment="1" applyProtection="1">
      <alignment horizontal="right" vertical="center"/>
      <protection locked="0"/>
    </xf>
    <xf numFmtId="49" fontId="16" fillId="0" borderId="25" xfId="62" applyNumberFormat="1" applyFont="1" applyBorder="1" applyAlignment="1" applyProtection="1">
      <alignment horizontal="center" vertical="center" wrapText="1"/>
      <protection locked="0"/>
    </xf>
    <xf numFmtId="49" fontId="16" fillId="0" borderId="27" xfId="62" applyNumberFormat="1" applyFont="1" applyBorder="1" applyAlignment="1" applyProtection="1">
      <alignment horizontal="center" vertical="center" wrapText="1"/>
      <protection locked="0"/>
    </xf>
    <xf numFmtId="49" fontId="16" fillId="0" borderId="25" xfId="62" applyNumberFormat="1" applyFont="1" applyFill="1" applyBorder="1" applyAlignment="1" applyProtection="1">
      <alignment horizontal="center" vertical="center" wrapText="1"/>
      <protection locked="0"/>
    </xf>
    <xf numFmtId="49" fontId="16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55" applyFont="1" applyBorder="1" applyAlignment="1" applyProtection="1">
      <alignment horizontal="center" vertical="center" wrapText="1"/>
      <protection locked="0"/>
    </xf>
    <xf numFmtId="0" fontId="14" fillId="0" borderId="24" xfId="55" applyFont="1" applyBorder="1" applyAlignment="1" applyProtection="1">
      <alignment horizontal="center" vertical="center" wrapText="1"/>
      <protection locked="0"/>
    </xf>
    <xf numFmtId="0" fontId="16" fillId="0" borderId="25" xfId="55" applyFont="1" applyFill="1" applyBorder="1" applyAlignment="1" applyProtection="1">
      <alignment horizontal="center" vertical="center" wrapText="1"/>
      <protection locked="0"/>
    </xf>
    <xf numFmtId="0" fontId="16" fillId="0" borderId="27" xfId="55" applyFont="1" applyFill="1" applyBorder="1" applyAlignment="1" applyProtection="1">
      <alignment horizontal="center" vertical="center" wrapText="1"/>
      <protection locked="0"/>
    </xf>
    <xf numFmtId="172" fontId="19" fillId="0" borderId="17" xfId="0" applyNumberFormat="1" applyFont="1" applyFill="1" applyBorder="1" applyAlignment="1" applyProtection="1">
      <alignment horizontal="center" vertical="center"/>
      <protection locked="0"/>
    </xf>
    <xf numFmtId="172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55" applyFont="1" applyFill="1" applyBorder="1" applyAlignment="1" applyProtection="1">
      <alignment horizontal="center" vertical="center" wrapText="1"/>
      <protection locked="0"/>
    </xf>
    <xf numFmtId="0" fontId="16" fillId="0" borderId="16" xfId="55" applyFont="1" applyFill="1" applyBorder="1" applyAlignment="1" applyProtection="1">
      <alignment horizontal="center" vertical="center" wrapText="1"/>
      <protection locked="0"/>
    </xf>
    <xf numFmtId="0" fontId="16" fillId="0" borderId="28" xfId="57" applyFont="1" applyBorder="1" applyAlignment="1" applyProtection="1">
      <alignment horizontal="center" vertical="center" wrapText="1"/>
      <protection locked="0"/>
    </xf>
    <xf numFmtId="0" fontId="16" fillId="0" borderId="30" xfId="57" applyFont="1" applyBorder="1" applyAlignment="1" applyProtection="1">
      <alignment horizontal="center" vertical="center" wrapText="1"/>
      <protection locked="0"/>
    </xf>
    <xf numFmtId="0" fontId="11" fillId="0" borderId="17" xfId="59" applyFont="1" applyFill="1" applyBorder="1" applyAlignment="1" applyProtection="1">
      <alignment horizontal="center" vertical="center"/>
      <protection locked="0"/>
    </xf>
    <xf numFmtId="0" fontId="11" fillId="0" borderId="16" xfId="59" applyFont="1" applyFill="1" applyBorder="1" applyAlignment="1" applyProtection="1">
      <alignment horizontal="center" vertical="center"/>
      <protection locked="0"/>
    </xf>
    <xf numFmtId="0" fontId="16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6" xfId="62" applyFont="1" applyFill="1" applyBorder="1" applyAlignment="1" applyProtection="1">
      <alignment horizontal="left" vertical="center" wrapText="1"/>
      <protection locked="0"/>
    </xf>
    <xf numFmtId="0" fontId="14" fillId="0" borderId="17" xfId="62" applyFont="1" applyFill="1" applyBorder="1" applyAlignment="1" applyProtection="1">
      <alignment horizontal="left" vertical="center" wrapText="1"/>
      <protection locked="0"/>
    </xf>
    <xf numFmtId="0" fontId="14" fillId="0" borderId="16" xfId="62" applyFont="1" applyFill="1" applyBorder="1" applyAlignment="1" applyProtection="1">
      <alignment horizontal="left" vertical="center" wrapText="1"/>
      <protection locked="0"/>
    </xf>
    <xf numFmtId="172" fontId="14" fillId="35" borderId="25" xfId="0" applyNumberFormat="1" applyFont="1" applyFill="1" applyBorder="1" applyAlignment="1" applyProtection="1">
      <alignment horizontal="center" vertical="center" wrapText="1"/>
      <protection locked="0"/>
    </xf>
    <xf numFmtId="172" fontId="14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5" xfId="62" applyFont="1" applyBorder="1" applyAlignment="1" applyProtection="1">
      <alignment horizontal="center" vertical="center" wrapText="1"/>
      <protection locked="0"/>
    </xf>
    <xf numFmtId="0" fontId="16" fillId="0" borderId="27" xfId="62" applyFont="1" applyBorder="1" applyAlignment="1" applyProtection="1">
      <alignment horizontal="center" vertical="center" wrapText="1"/>
      <protection locked="0"/>
    </xf>
    <xf numFmtId="0" fontId="14" fillId="0" borderId="25" xfId="62" applyFont="1" applyFill="1" applyBorder="1" applyAlignment="1" applyProtection="1">
      <alignment horizontal="left" vertical="center" wrapText="1"/>
      <protection locked="0"/>
    </xf>
    <xf numFmtId="0" fontId="14" fillId="0" borderId="27" xfId="62" applyFont="1" applyFill="1" applyBorder="1" applyAlignment="1" applyProtection="1">
      <alignment horizontal="left" vertical="center" wrapText="1"/>
      <protection locked="0"/>
    </xf>
    <xf numFmtId="0" fontId="16" fillId="0" borderId="25" xfId="62" applyFont="1" applyBorder="1" applyAlignment="1" applyProtection="1">
      <alignment horizontal="center" vertical="center"/>
      <protection locked="0"/>
    </xf>
    <xf numFmtId="0" fontId="16" fillId="0" borderId="27" xfId="62" applyFont="1" applyBorder="1" applyAlignment="1" applyProtection="1">
      <alignment horizontal="center" vertical="center"/>
      <protection locked="0"/>
    </xf>
    <xf numFmtId="0" fontId="14" fillId="32" borderId="22" xfId="59" applyFont="1" applyFill="1" applyBorder="1" applyAlignment="1" applyProtection="1">
      <alignment horizontal="center" vertical="center" wrapText="1"/>
      <protection locked="0"/>
    </xf>
    <xf numFmtId="0" fontId="14" fillId="32" borderId="23" xfId="59" applyFont="1" applyFill="1" applyBorder="1" applyAlignment="1" applyProtection="1">
      <alignment horizontal="center" vertical="center" wrapText="1"/>
      <protection locked="0"/>
    </xf>
    <xf numFmtId="0" fontId="14" fillId="32" borderId="24" xfId="59" applyFont="1" applyFill="1" applyBorder="1" applyAlignment="1" applyProtection="1">
      <alignment horizontal="center" vertical="center" wrapText="1"/>
      <protection locked="0"/>
    </xf>
    <xf numFmtId="0" fontId="14" fillId="32" borderId="25" xfId="59" applyFont="1" applyFill="1" applyBorder="1" applyAlignment="1" applyProtection="1">
      <alignment horizontal="center" vertical="center" wrapText="1"/>
      <protection locked="0"/>
    </xf>
    <xf numFmtId="0" fontId="14" fillId="32" borderId="26" xfId="59" applyFont="1" applyFill="1" applyBorder="1" applyAlignment="1" applyProtection="1">
      <alignment horizontal="center" vertical="center" wrapText="1"/>
      <protection locked="0"/>
    </xf>
    <xf numFmtId="0" fontId="14" fillId="32" borderId="27" xfId="59" applyFont="1" applyFill="1" applyBorder="1" applyAlignment="1" applyProtection="1">
      <alignment horizontal="center" vertical="center" wrapText="1"/>
      <protection locked="0"/>
    </xf>
    <xf numFmtId="0" fontId="16" fillId="0" borderId="28" xfId="57" applyFont="1" applyFill="1" applyBorder="1" applyAlignment="1" applyProtection="1">
      <alignment horizontal="center" vertical="center" wrapText="1"/>
      <protection locked="0"/>
    </xf>
    <xf numFmtId="0" fontId="16" fillId="0" borderId="30" xfId="57" applyFont="1" applyFill="1" applyBorder="1" applyAlignment="1" applyProtection="1">
      <alignment horizontal="center" vertical="center" wrapText="1"/>
      <protection locked="0"/>
    </xf>
    <xf numFmtId="0" fontId="14" fillId="32" borderId="17" xfId="59" applyFont="1" applyFill="1" applyBorder="1" applyAlignment="1" applyProtection="1">
      <alignment horizontal="left" vertical="center" wrapText="1"/>
      <protection locked="0"/>
    </xf>
    <xf numFmtId="0" fontId="14" fillId="32" borderId="18" xfId="59" applyFont="1" applyFill="1" applyBorder="1" applyAlignment="1" applyProtection="1">
      <alignment horizontal="left" vertical="center" wrapText="1"/>
      <protection locked="0"/>
    </xf>
    <xf numFmtId="0" fontId="14" fillId="32" borderId="16" xfId="59" applyFont="1" applyFill="1" applyBorder="1" applyAlignment="1" applyProtection="1">
      <alignment horizontal="left" vertical="center" wrapText="1"/>
      <protection locked="0"/>
    </xf>
    <xf numFmtId="0" fontId="14" fillId="32" borderId="17" xfId="59" applyFont="1" applyFill="1" applyBorder="1" applyAlignment="1" applyProtection="1">
      <alignment horizontal="center" vertical="center" wrapText="1"/>
      <protection locked="0"/>
    </xf>
    <xf numFmtId="0" fontId="14" fillId="32" borderId="18" xfId="59" applyFont="1" applyFill="1" applyBorder="1" applyAlignment="1" applyProtection="1">
      <alignment horizontal="center" vertical="center" wrapText="1"/>
      <protection locked="0"/>
    </xf>
    <xf numFmtId="0" fontId="14" fillId="32" borderId="16" xfId="59" applyFont="1" applyFill="1" applyBorder="1" applyAlignment="1" applyProtection="1">
      <alignment horizontal="center" vertical="center" wrapText="1"/>
      <protection locked="0"/>
    </xf>
    <xf numFmtId="0" fontId="14" fillId="32" borderId="17" xfId="59" applyFont="1" applyFill="1" applyBorder="1" applyAlignment="1" applyProtection="1">
      <alignment horizontal="center" vertical="center" textRotation="90" wrapText="1"/>
      <protection locked="0"/>
    </xf>
    <xf numFmtId="0" fontId="14" fillId="32" borderId="18" xfId="59" applyFont="1" applyFill="1" applyBorder="1" applyAlignment="1" applyProtection="1">
      <alignment horizontal="center" vertical="center" textRotation="90" wrapText="1"/>
      <protection locked="0"/>
    </xf>
    <xf numFmtId="0" fontId="14" fillId="32" borderId="16" xfId="59" applyFont="1" applyFill="1" applyBorder="1" applyAlignment="1" applyProtection="1">
      <alignment horizontal="center" vertical="center" textRotation="90" wrapText="1"/>
      <protection locked="0"/>
    </xf>
    <xf numFmtId="0" fontId="6" fillId="0" borderId="0" xfId="55" applyFont="1" applyAlignment="1" applyProtection="1">
      <alignment horizontal="center" vertical="center" wrapText="1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4" fillId="0" borderId="0" xfId="59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center" vertical="center"/>
      <protection locked="0"/>
    </xf>
    <xf numFmtId="0" fontId="5" fillId="0" borderId="0" xfId="59" applyFont="1" applyAlignment="1" applyProtection="1">
      <alignment horizontal="center" vertical="center"/>
      <protection locked="0"/>
    </xf>
    <xf numFmtId="0" fontId="60" fillId="0" borderId="0" xfId="59" applyFont="1" applyAlignment="1" applyProtection="1">
      <alignment horizontal="right" vertical="center"/>
      <protection locked="0"/>
    </xf>
    <xf numFmtId="0" fontId="14" fillId="32" borderId="28" xfId="59" applyFont="1" applyFill="1" applyBorder="1" applyAlignment="1" applyProtection="1">
      <alignment horizontal="center" vertical="center" textRotation="90" wrapText="1"/>
      <protection locked="0"/>
    </xf>
    <xf numFmtId="0" fontId="14" fillId="32" borderId="29" xfId="59" applyFont="1" applyFill="1" applyBorder="1" applyAlignment="1" applyProtection="1">
      <alignment horizontal="center" vertical="center" textRotation="90" wrapText="1"/>
      <protection locked="0"/>
    </xf>
    <xf numFmtId="0" fontId="14" fillId="32" borderId="30" xfId="59" applyFont="1" applyFill="1" applyBorder="1" applyAlignment="1" applyProtection="1">
      <alignment horizontal="center" vertical="center" textRotation="90" wrapText="1"/>
      <protection locked="0"/>
    </xf>
    <xf numFmtId="0" fontId="7" fillId="32" borderId="17" xfId="59" applyFont="1" applyFill="1" applyBorder="1" applyAlignment="1" applyProtection="1">
      <alignment horizontal="center" vertical="center" textRotation="90" wrapText="1"/>
      <protection locked="0"/>
    </xf>
    <xf numFmtId="0" fontId="7" fillId="32" borderId="18" xfId="59" applyFont="1" applyFill="1" applyBorder="1" applyAlignment="1" applyProtection="1">
      <alignment horizontal="center" vertical="center" textRotation="90" wrapText="1"/>
      <protection locked="0"/>
    </xf>
    <xf numFmtId="0" fontId="7" fillId="32" borderId="16" xfId="59" applyFont="1" applyFill="1" applyBorder="1" applyAlignment="1" applyProtection="1">
      <alignment horizontal="center" vertical="center" textRotation="90" wrapText="1"/>
      <protection locked="0"/>
    </xf>
    <xf numFmtId="0" fontId="16" fillId="0" borderId="33" xfId="57" applyFont="1" applyFill="1" applyBorder="1" applyAlignment="1" applyProtection="1">
      <alignment horizontal="center" vertical="center" wrapText="1"/>
      <protection locked="0"/>
    </xf>
    <xf numFmtId="0" fontId="16" fillId="0" borderId="34" xfId="57" applyFont="1" applyFill="1" applyBorder="1" applyAlignment="1" applyProtection="1">
      <alignment horizontal="center" vertical="center" wrapText="1"/>
      <protection locked="0"/>
    </xf>
    <xf numFmtId="0" fontId="11" fillId="0" borderId="25" xfId="59" applyFont="1" applyFill="1" applyBorder="1" applyAlignment="1" applyProtection="1">
      <alignment horizontal="center" vertical="center"/>
      <protection locked="0"/>
    </xf>
    <xf numFmtId="0" fontId="11" fillId="0" borderId="27" xfId="59" applyFont="1" applyFill="1" applyBorder="1" applyAlignment="1" applyProtection="1">
      <alignment horizontal="center" vertical="center"/>
      <protection locked="0"/>
    </xf>
    <xf numFmtId="0" fontId="14" fillId="0" borderId="25" xfId="62" applyFont="1" applyBorder="1" applyAlignment="1" applyProtection="1">
      <alignment horizontal="left" vertical="center" wrapText="1"/>
      <protection locked="0"/>
    </xf>
    <xf numFmtId="0" fontId="14" fillId="0" borderId="27" xfId="62" applyFont="1" applyBorder="1" applyAlignment="1" applyProtection="1">
      <alignment horizontal="left" vertical="center" wrapText="1"/>
      <protection locked="0"/>
    </xf>
    <xf numFmtId="0" fontId="16" fillId="0" borderId="25" xfId="62" applyFont="1" applyFill="1" applyBorder="1" applyAlignment="1" applyProtection="1">
      <alignment horizontal="center" vertical="center" wrapText="1"/>
      <protection locked="0"/>
    </xf>
    <xf numFmtId="0" fontId="16" fillId="0" borderId="27" xfId="62" applyFont="1" applyFill="1" applyBorder="1" applyAlignment="1" applyProtection="1">
      <alignment horizontal="center" vertical="center" wrapText="1"/>
      <protection locked="0"/>
    </xf>
    <xf numFmtId="2" fontId="61" fillId="34" borderId="17" xfId="53" applyNumberFormat="1" applyFont="1" applyFill="1" applyBorder="1" applyAlignment="1" applyProtection="1">
      <alignment horizontal="center" vertical="center"/>
      <protection locked="0"/>
    </xf>
    <xf numFmtId="2" fontId="61" fillId="34" borderId="16" xfId="53" applyNumberFormat="1" applyFont="1" applyFill="1" applyBorder="1" applyAlignment="1" applyProtection="1">
      <alignment horizontal="center" vertical="center"/>
      <protection locked="0"/>
    </xf>
    <xf numFmtId="0" fontId="42" fillId="0" borderId="27" xfId="0" applyFont="1" applyBorder="1" applyAlignment="1">
      <alignment wrapText="1"/>
    </xf>
    <xf numFmtId="0" fontId="16" fillId="0" borderId="17" xfId="55" applyFont="1" applyBorder="1" applyAlignment="1" applyProtection="1">
      <alignment horizontal="center" vertical="center" wrapText="1"/>
      <protection locked="0"/>
    </xf>
    <xf numFmtId="0" fontId="16" fillId="0" borderId="16" xfId="55" applyFont="1" applyBorder="1" applyAlignment="1" applyProtection="1">
      <alignment horizontal="center" vertical="center" wrapText="1"/>
      <protection locked="0"/>
    </xf>
    <xf numFmtId="172" fontId="7" fillId="35" borderId="25" xfId="0" applyNumberFormat="1" applyFont="1" applyFill="1" applyBorder="1" applyAlignment="1" applyProtection="1">
      <alignment horizontal="center" vertical="center" wrapText="1"/>
      <protection locked="0"/>
    </xf>
    <xf numFmtId="172" fontId="7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5" xfId="55" applyFont="1" applyBorder="1" applyAlignment="1" applyProtection="1">
      <alignment horizontal="center" vertical="center" wrapText="1"/>
      <protection locked="0"/>
    </xf>
    <xf numFmtId="0" fontId="16" fillId="0" borderId="27" xfId="55" applyFont="1" applyBorder="1" applyAlignment="1" applyProtection="1">
      <alignment horizontal="center" vertical="center" wrapText="1"/>
      <protection locked="0"/>
    </xf>
    <xf numFmtId="49" fontId="16" fillId="0" borderId="25" xfId="62" applyNumberFormat="1" applyFont="1" applyBorder="1" applyAlignment="1" applyProtection="1">
      <alignment horizontal="center" vertical="center"/>
      <protection locked="0"/>
    </xf>
    <xf numFmtId="49" fontId="16" fillId="0" borderId="27" xfId="62" applyNumberFormat="1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ыездка технические1" xfId="55"/>
    <cellStyle name="Обычный_Выездка технические1 2" xfId="56"/>
    <cellStyle name="Обычный_Измайлово-2003" xfId="57"/>
    <cellStyle name="Обычный_Измайлово-2003 2" xfId="58"/>
    <cellStyle name="Обычный_Лист Microsoft Excel" xfId="59"/>
    <cellStyle name="Обычный_Лист Microsoft Excel 2" xfId="60"/>
    <cellStyle name="Обычный_ПРИМЕРЫ ТЕХ.РЕЗУЛЬТАТОВ - Выездка" xfId="61"/>
    <cellStyle name="Обычный_Россия (В) юниоры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43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85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zoomScale="90" zoomScaleNormal="90" zoomScaleSheetLayoutView="70" zoomScalePageLayoutView="0" workbookViewId="0" topLeftCell="A2">
      <selection activeCell="T18" sqref="A2:T18"/>
    </sheetView>
  </sheetViews>
  <sheetFormatPr defaultColWidth="9.140625" defaultRowHeight="15"/>
  <cols>
    <col min="1" max="1" width="3.7109375" style="57" customWidth="1"/>
    <col min="2" max="2" width="5.8515625" style="57" customWidth="1"/>
    <col min="3" max="3" width="15.7109375" style="57" customWidth="1"/>
    <col min="4" max="4" width="9.421875" style="57" customWidth="1"/>
    <col min="5" max="5" width="4.7109375" style="57" customWidth="1"/>
    <col min="6" max="6" width="25.7109375" style="57" customWidth="1"/>
    <col min="7" max="7" width="7.7109375" style="57" customWidth="1"/>
    <col min="8" max="8" width="12.7109375" style="57" customWidth="1"/>
    <col min="9" max="9" width="17.140625" style="57" customWidth="1"/>
    <col min="10" max="10" width="3.7109375" style="57" customWidth="1"/>
    <col min="11" max="11" width="9.7109375" style="57" customWidth="1"/>
    <col min="12" max="12" width="10.7109375" style="57" customWidth="1"/>
    <col min="13" max="13" width="10.421875" style="57" bestFit="1" customWidth="1"/>
    <col min="14" max="17" width="9.7109375" style="57" customWidth="1"/>
    <col min="18" max="18" width="12.28125" style="57" customWidth="1"/>
    <col min="19" max="19" width="9.7109375" style="57" customWidth="1"/>
    <col min="20" max="20" width="6.7109375" style="57" customWidth="1"/>
    <col min="21" max="16384" width="9.140625" style="57" customWidth="1"/>
  </cols>
  <sheetData>
    <row r="1" spans="1:38" s="50" customFormat="1" ht="12.75" hidden="1">
      <c r="A1" s="49" t="s">
        <v>28</v>
      </c>
      <c r="C1" s="51"/>
      <c r="D1" s="49" t="s">
        <v>29</v>
      </c>
      <c r="E1" s="51"/>
      <c r="F1" s="51"/>
      <c r="G1" s="49" t="s">
        <v>30</v>
      </c>
      <c r="J1" s="51"/>
      <c r="K1" s="51"/>
      <c r="L1" s="51"/>
      <c r="M1" s="51"/>
      <c r="N1" s="51"/>
      <c r="O1" s="51"/>
      <c r="P1" s="49" t="s">
        <v>31</v>
      </c>
      <c r="Q1" s="49" t="s">
        <v>32</v>
      </c>
      <c r="R1" s="49"/>
      <c r="S1" s="49" t="s">
        <v>33</v>
      </c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L1" s="54"/>
    </row>
    <row r="2" spans="1:20" s="80" customFormat="1" ht="4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1"/>
    </row>
    <row r="3" spans="1:20" ht="30" customHeight="1">
      <c r="A3" s="131" t="s">
        <v>67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s="79" customFormat="1" ht="15.75" customHeight="1">
      <c r="A4" s="138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1:20" s="78" customFormat="1" ht="15.75" customHeight="1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1:20" s="77" customFormat="1" ht="15.75" customHeight="1">
      <c r="A6" s="93" t="s">
        <v>87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1:20" s="77" customFormat="1" ht="15.75" customHeight="1">
      <c r="A7" s="93" t="s">
        <v>71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</row>
    <row r="8" spans="1:20" s="11" customFormat="1" ht="15" customHeight="1" thickBot="1">
      <c r="A8" s="7" t="s">
        <v>73</v>
      </c>
      <c r="B8" s="8"/>
      <c r="C8" s="9"/>
      <c r="D8" s="9"/>
      <c r="E8" s="9"/>
      <c r="F8" s="9"/>
      <c r="G8" s="9"/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2" t="s">
        <v>82</v>
      </c>
    </row>
    <row r="9" spans="1:20" s="69" customFormat="1" ht="15" customHeight="1">
      <c r="A9" s="135" t="s">
        <v>9</v>
      </c>
      <c r="B9" s="149" t="s">
        <v>8</v>
      </c>
      <c r="C9" s="132" t="s">
        <v>25</v>
      </c>
      <c r="D9" s="121" t="s">
        <v>10</v>
      </c>
      <c r="E9" s="142" t="s">
        <v>11</v>
      </c>
      <c r="F9" s="132" t="s">
        <v>26</v>
      </c>
      <c r="G9" s="121" t="s">
        <v>10</v>
      </c>
      <c r="H9" s="121" t="s">
        <v>12</v>
      </c>
      <c r="I9" s="121" t="s">
        <v>13</v>
      </c>
      <c r="J9" s="142" t="s">
        <v>2</v>
      </c>
      <c r="K9" s="21" t="s">
        <v>23</v>
      </c>
      <c r="L9" s="22">
        <v>30</v>
      </c>
      <c r="M9" s="23" t="s">
        <v>5</v>
      </c>
      <c r="N9" s="152" t="s">
        <v>22</v>
      </c>
      <c r="O9" s="152"/>
      <c r="P9" s="23">
        <v>1</v>
      </c>
      <c r="Q9" s="24" t="s">
        <v>6</v>
      </c>
      <c r="R9" s="25">
        <v>0.020833333333333332</v>
      </c>
      <c r="S9" s="146" t="s">
        <v>27</v>
      </c>
      <c r="T9" s="139" t="s">
        <v>14</v>
      </c>
    </row>
    <row r="10" spans="1:20" s="69" customFormat="1" ht="15" customHeight="1">
      <c r="A10" s="136"/>
      <c r="B10" s="150"/>
      <c r="C10" s="133"/>
      <c r="D10" s="122"/>
      <c r="E10" s="143"/>
      <c r="F10" s="133"/>
      <c r="G10" s="122"/>
      <c r="H10" s="122"/>
      <c r="I10" s="122"/>
      <c r="J10" s="143"/>
      <c r="K10" s="76" t="s">
        <v>24</v>
      </c>
      <c r="L10" s="75">
        <v>30</v>
      </c>
      <c r="M10" s="73" t="s">
        <v>5</v>
      </c>
      <c r="N10" s="74"/>
      <c r="O10" s="74"/>
      <c r="P10" s="73">
        <v>2</v>
      </c>
      <c r="Q10" s="72" t="s">
        <v>6</v>
      </c>
      <c r="R10" s="71">
        <v>0.027777777777777776</v>
      </c>
      <c r="S10" s="147"/>
      <c r="T10" s="140"/>
    </row>
    <row r="11" spans="1:20" s="69" customFormat="1" ht="15" customHeight="1">
      <c r="A11" s="136"/>
      <c r="B11" s="150"/>
      <c r="C11" s="133"/>
      <c r="D11" s="122"/>
      <c r="E11" s="143"/>
      <c r="F11" s="133"/>
      <c r="G11" s="122"/>
      <c r="H11" s="122"/>
      <c r="I11" s="122"/>
      <c r="J11" s="143"/>
      <c r="K11" s="16" t="s">
        <v>34</v>
      </c>
      <c r="L11" s="15">
        <v>20</v>
      </c>
      <c r="M11" s="17" t="s">
        <v>5</v>
      </c>
      <c r="N11" s="18"/>
      <c r="O11" s="18"/>
      <c r="P11" s="17"/>
      <c r="Q11" s="19"/>
      <c r="R11" s="20"/>
      <c r="S11" s="147"/>
      <c r="T11" s="140"/>
    </row>
    <row r="12" spans="1:20" s="69" customFormat="1" ht="39.75" customHeight="1" thickBot="1">
      <c r="A12" s="137"/>
      <c r="B12" s="151"/>
      <c r="C12" s="134"/>
      <c r="D12" s="123"/>
      <c r="E12" s="144"/>
      <c r="F12" s="134"/>
      <c r="G12" s="123"/>
      <c r="H12" s="123"/>
      <c r="I12" s="123"/>
      <c r="J12" s="144"/>
      <c r="K12" s="26" t="s">
        <v>17</v>
      </c>
      <c r="L12" s="27" t="s">
        <v>18</v>
      </c>
      <c r="M12" s="28" t="s">
        <v>19</v>
      </c>
      <c r="N12" s="28" t="s">
        <v>20</v>
      </c>
      <c r="O12" s="28" t="s">
        <v>7</v>
      </c>
      <c r="P12" s="29" t="s">
        <v>3</v>
      </c>
      <c r="Q12" s="29" t="s">
        <v>4</v>
      </c>
      <c r="R12" s="70" t="s">
        <v>21</v>
      </c>
      <c r="S12" s="148"/>
      <c r="T12" s="141"/>
    </row>
    <row r="13" spans="1:20" s="60" customFormat="1" ht="18" customHeight="1">
      <c r="A13" s="103">
        <v>1</v>
      </c>
      <c r="B13" s="90">
        <v>102</v>
      </c>
      <c r="C13" s="130" t="s">
        <v>104</v>
      </c>
      <c r="D13" s="112" t="s">
        <v>36</v>
      </c>
      <c r="E13" s="127"/>
      <c r="F13" s="124" t="s">
        <v>83</v>
      </c>
      <c r="G13" s="94" t="s">
        <v>37</v>
      </c>
      <c r="H13" s="115" t="s">
        <v>38</v>
      </c>
      <c r="I13" s="118" t="s">
        <v>39</v>
      </c>
      <c r="J13" s="68">
        <v>1</v>
      </c>
      <c r="K13" s="46">
        <v>0.5083333333333333</v>
      </c>
      <c r="L13" s="33">
        <v>0.5970601851851852</v>
      </c>
      <c r="M13" s="32">
        <v>0.5996180555555556</v>
      </c>
      <c r="N13" s="38">
        <f>M13-L13</f>
        <v>0.002557870370370363</v>
      </c>
      <c r="O13" s="44">
        <f>L13-K13</f>
        <v>0.08872685185185192</v>
      </c>
      <c r="P13" s="55">
        <f>$L$9/O13/24</f>
        <v>14.088181581007033</v>
      </c>
      <c r="Q13" s="106">
        <f>SUM($L$9:$L$11)/R13/24</f>
        <v>14.540314030393299</v>
      </c>
      <c r="R13" s="109">
        <f>SUM(O13:O15)</f>
        <v>0.22924768518518512</v>
      </c>
      <c r="S13" s="100">
        <f>SUM(N13:N15)+R13</f>
        <v>0.24033564814814812</v>
      </c>
      <c r="T13" s="97" t="s">
        <v>86</v>
      </c>
    </row>
    <row r="14" spans="1:20" s="60" customFormat="1" ht="18" customHeight="1">
      <c r="A14" s="104"/>
      <c r="B14" s="91"/>
      <c r="C14" s="125"/>
      <c r="D14" s="113"/>
      <c r="E14" s="128"/>
      <c r="F14" s="125"/>
      <c r="G14" s="95"/>
      <c r="H14" s="116"/>
      <c r="I14" s="119"/>
      <c r="J14" s="67">
        <v>2</v>
      </c>
      <c r="K14" s="64">
        <f>M13+$R$9</f>
        <v>0.620451388888889</v>
      </c>
      <c r="L14" s="66">
        <v>0.7088310185185186</v>
      </c>
      <c r="M14" s="65">
        <v>0.7128472222222223</v>
      </c>
      <c r="N14" s="64">
        <f>M14-L14</f>
        <v>0.004016203703703702</v>
      </c>
      <c r="O14" s="63">
        <f>L14-K14</f>
        <v>0.08837962962962964</v>
      </c>
      <c r="P14" s="62">
        <f>$L$10/O14/24</f>
        <v>14.143530644316394</v>
      </c>
      <c r="Q14" s="107"/>
      <c r="R14" s="110"/>
      <c r="S14" s="101"/>
      <c r="T14" s="98"/>
    </row>
    <row r="15" spans="1:20" s="60" customFormat="1" ht="18" customHeight="1" thickBot="1">
      <c r="A15" s="105"/>
      <c r="B15" s="92"/>
      <c r="C15" s="126"/>
      <c r="D15" s="114"/>
      <c r="E15" s="129"/>
      <c r="F15" s="126"/>
      <c r="G15" s="96"/>
      <c r="H15" s="117"/>
      <c r="I15" s="120"/>
      <c r="J15" s="61">
        <v>3</v>
      </c>
      <c r="K15" s="39">
        <f>M14+$R$10</f>
        <v>0.7406250000000001</v>
      </c>
      <c r="L15" s="35">
        <v>0.7927662037037037</v>
      </c>
      <c r="M15" s="37">
        <v>0.7972800925925926</v>
      </c>
      <c r="N15" s="39">
        <f>M15-L15</f>
        <v>0.004513888888888928</v>
      </c>
      <c r="O15" s="45">
        <f>L15-K15</f>
        <v>0.052141203703703565</v>
      </c>
      <c r="P15" s="56">
        <f>$L$11/O15/24</f>
        <v>15.98224195338517</v>
      </c>
      <c r="Q15" s="108"/>
      <c r="R15" s="111"/>
      <c r="S15" s="102"/>
      <c r="T15" s="99"/>
    </row>
    <row r="16" ht="12.75">
      <c r="A16" s="43"/>
    </row>
    <row r="17" spans="1:18" ht="30" customHeight="1">
      <c r="A17" s="59"/>
      <c r="B17" s="59"/>
      <c r="C17" s="59" t="s">
        <v>15</v>
      </c>
      <c r="D17" s="59"/>
      <c r="E17" s="59"/>
      <c r="F17" s="59" t="s">
        <v>107</v>
      </c>
      <c r="G17" s="87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30" customHeight="1">
      <c r="A18" s="59"/>
      <c r="B18" s="59"/>
      <c r="C18" s="59" t="s">
        <v>16</v>
      </c>
      <c r="D18" s="59"/>
      <c r="E18" s="59"/>
      <c r="F18" s="59" t="s">
        <v>106</v>
      </c>
      <c r="G18" s="87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ht="12.75">
      <c r="A19" s="58"/>
    </row>
    <row r="20" ht="12.75">
      <c r="A20" s="58"/>
    </row>
  </sheetData>
  <sheetProtection formatCells="0" formatColumns="0" formatRows="0" insertColumns="0" insertRows="0" insertHyperlinks="0" deleteColumns="0" deleteRows="0" sort="0" autoFilter="0" pivotTables="0"/>
  <mergeCells count="31">
    <mergeCell ref="E9:E12"/>
    <mergeCell ref="A4:T4"/>
    <mergeCell ref="C9:C12"/>
    <mergeCell ref="T9:T12"/>
    <mergeCell ref="J9:J12"/>
    <mergeCell ref="H9:H12"/>
    <mergeCell ref="A5:T5"/>
    <mergeCell ref="A6:T6"/>
    <mergeCell ref="S9:S12"/>
    <mergeCell ref="B9:B12"/>
    <mergeCell ref="N9:O9"/>
    <mergeCell ref="I13:I15"/>
    <mergeCell ref="I9:I12"/>
    <mergeCell ref="F13:F15"/>
    <mergeCell ref="E13:E15"/>
    <mergeCell ref="C13:C15"/>
    <mergeCell ref="A3:T3"/>
    <mergeCell ref="F9:F12"/>
    <mergeCell ref="A9:A12"/>
    <mergeCell ref="D9:D12"/>
    <mergeCell ref="G9:G12"/>
    <mergeCell ref="B13:B15"/>
    <mergeCell ref="A7:T7"/>
    <mergeCell ref="G13:G15"/>
    <mergeCell ref="T13:T15"/>
    <mergeCell ref="S13:S15"/>
    <mergeCell ref="A13:A15"/>
    <mergeCell ref="Q13:Q15"/>
    <mergeCell ref="R13:R15"/>
    <mergeCell ref="D13:D15"/>
    <mergeCell ref="H13:H15"/>
  </mergeCells>
  <conditionalFormatting sqref="N13:N15">
    <cfRule type="cellIs" priority="5" dxfId="7" operator="greaterThan" stopIfTrue="1">
      <formula>0.0138888888888889</formula>
    </cfRule>
  </conditionalFormatting>
  <conditionalFormatting sqref="N15">
    <cfRule type="cellIs" priority="3" dxfId="7" operator="greaterThan" stopIfTrue="1">
      <formula>0.0208333333333333</formula>
    </cfRule>
  </conditionalFormatting>
  <conditionalFormatting sqref="P13:Q15">
    <cfRule type="cellIs" priority="2" dxfId="7" operator="greaterThan" stopIfTrue="1">
      <formula>16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70" r:id="rId2"/>
  <headerFooter alignWithMargins="0">
    <oddHeader>&amp;R&amp;8©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zoomScale="90" zoomScaleNormal="90" zoomScaleSheetLayoutView="70" zoomScalePageLayoutView="0" workbookViewId="0" topLeftCell="A2">
      <selection activeCell="T42" sqref="A1:T42"/>
    </sheetView>
  </sheetViews>
  <sheetFormatPr defaultColWidth="9.140625" defaultRowHeight="15"/>
  <cols>
    <col min="1" max="1" width="3.7109375" style="3" customWidth="1"/>
    <col min="2" max="2" width="4.7109375" style="3" customWidth="1"/>
    <col min="3" max="3" width="19.00390625" style="3" customWidth="1"/>
    <col min="4" max="4" width="9.8515625" style="3" customWidth="1"/>
    <col min="5" max="5" width="11.28125" style="3" hidden="1" customWidth="1"/>
    <col min="6" max="6" width="24.7109375" style="3" customWidth="1"/>
    <col min="7" max="7" width="10.00390625" style="3" customWidth="1"/>
    <col min="8" max="8" width="16.8515625" style="3" customWidth="1"/>
    <col min="9" max="9" width="16.421875" style="3" customWidth="1"/>
    <col min="10" max="10" width="3.7109375" style="3" customWidth="1"/>
    <col min="11" max="11" width="9.7109375" style="3" customWidth="1"/>
    <col min="12" max="12" width="10.7109375" style="3" customWidth="1"/>
    <col min="13" max="13" width="10.421875" style="3" bestFit="1" customWidth="1"/>
    <col min="14" max="17" width="9.7109375" style="3" customWidth="1"/>
    <col min="18" max="18" width="11.140625" style="3" customWidth="1"/>
    <col min="19" max="19" width="9.7109375" style="3" customWidth="1"/>
    <col min="20" max="20" width="8.8515625" style="3" customWidth="1"/>
    <col min="21" max="16384" width="9.140625" style="3" customWidth="1"/>
  </cols>
  <sheetData>
    <row r="1" spans="1:38" s="50" customFormat="1" ht="12.75" hidden="1">
      <c r="A1" s="49" t="s">
        <v>28</v>
      </c>
      <c r="C1" s="51"/>
      <c r="D1" s="49" t="s">
        <v>29</v>
      </c>
      <c r="E1" s="51"/>
      <c r="F1" s="51"/>
      <c r="G1" s="49" t="s">
        <v>30</v>
      </c>
      <c r="J1" s="51"/>
      <c r="K1" s="51"/>
      <c r="L1" s="51"/>
      <c r="M1" s="51"/>
      <c r="N1" s="51"/>
      <c r="O1" s="51"/>
      <c r="P1" s="49" t="s">
        <v>31</v>
      </c>
      <c r="Q1" s="49" t="s">
        <v>32</v>
      </c>
      <c r="R1" s="49"/>
      <c r="S1" s="49" t="s">
        <v>33</v>
      </c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L1" s="54"/>
    </row>
    <row r="2" spans="1:20" s="2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6"/>
    </row>
    <row r="3" spans="1:20" ht="30" customHeight="1">
      <c r="A3" s="198" t="s">
        <v>67</v>
      </c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0" s="4" customFormat="1" ht="15.75" customHeight="1">
      <c r="A4" s="200" t="s">
        <v>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0" s="5" customFormat="1" ht="15.75" customHeight="1">
      <c r="A5" s="201" t="s">
        <v>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</row>
    <row r="6" spans="1:20" s="6" customFormat="1" ht="15.75" customHeight="1">
      <c r="A6" s="202" t="s">
        <v>85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20" s="6" customFormat="1" ht="15.7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s="11" customFormat="1" ht="15" customHeight="1" thickBot="1">
      <c r="A8" s="7" t="s">
        <v>73</v>
      </c>
      <c r="B8" s="8"/>
      <c r="C8" s="9"/>
      <c r="D8" s="9"/>
      <c r="E8" s="9"/>
      <c r="F8" s="9"/>
      <c r="G8" s="9"/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9" t="s">
        <v>82</v>
      </c>
    </row>
    <row r="9" spans="1:20" s="13" customFormat="1" ht="15" customHeight="1">
      <c r="A9" s="204" t="s">
        <v>9</v>
      </c>
      <c r="B9" s="207" t="s">
        <v>8</v>
      </c>
      <c r="C9" s="189" t="s">
        <v>25</v>
      </c>
      <c r="D9" s="192" t="s">
        <v>10</v>
      </c>
      <c r="E9" s="195" t="s">
        <v>11</v>
      </c>
      <c r="F9" s="189" t="s">
        <v>26</v>
      </c>
      <c r="G9" s="184" t="s">
        <v>10</v>
      </c>
      <c r="H9" s="192" t="s">
        <v>12</v>
      </c>
      <c r="I9" s="192" t="s">
        <v>13</v>
      </c>
      <c r="J9" s="195" t="s">
        <v>2</v>
      </c>
      <c r="K9" s="21" t="s">
        <v>23</v>
      </c>
      <c r="L9" s="22">
        <v>15</v>
      </c>
      <c r="M9" s="23" t="s">
        <v>5</v>
      </c>
      <c r="N9" s="152" t="s">
        <v>22</v>
      </c>
      <c r="O9" s="152"/>
      <c r="P9" s="23">
        <v>1</v>
      </c>
      <c r="Q9" s="24" t="s">
        <v>6</v>
      </c>
      <c r="R9" s="25">
        <v>0.020833333333333332</v>
      </c>
      <c r="S9" s="146" t="s">
        <v>27</v>
      </c>
      <c r="T9" s="181" t="s">
        <v>14</v>
      </c>
    </row>
    <row r="10" spans="1:20" s="13" customFormat="1" ht="15" customHeight="1">
      <c r="A10" s="205"/>
      <c r="B10" s="208"/>
      <c r="C10" s="190"/>
      <c r="D10" s="193"/>
      <c r="E10" s="196"/>
      <c r="F10" s="190"/>
      <c r="G10" s="185"/>
      <c r="H10" s="193"/>
      <c r="I10" s="193"/>
      <c r="J10" s="196"/>
      <c r="K10" s="16" t="s">
        <v>24</v>
      </c>
      <c r="L10" s="15">
        <v>15</v>
      </c>
      <c r="M10" s="17" t="s">
        <v>5</v>
      </c>
      <c r="N10" s="18"/>
      <c r="O10" s="18"/>
      <c r="P10" s="17"/>
      <c r="Q10" s="19"/>
      <c r="R10" s="20"/>
      <c r="S10" s="147"/>
      <c r="T10" s="182"/>
    </row>
    <row r="11" spans="1:20" s="13" customFormat="1" ht="39.75" customHeight="1" thickBot="1">
      <c r="A11" s="206"/>
      <c r="B11" s="209"/>
      <c r="C11" s="191"/>
      <c r="D11" s="194"/>
      <c r="E11" s="197"/>
      <c r="F11" s="191"/>
      <c r="G11" s="186"/>
      <c r="H11" s="194"/>
      <c r="I11" s="194"/>
      <c r="J11" s="197"/>
      <c r="K11" s="26" t="s">
        <v>17</v>
      </c>
      <c r="L11" s="27" t="s">
        <v>18</v>
      </c>
      <c r="M11" s="28" t="s">
        <v>19</v>
      </c>
      <c r="N11" s="28" t="s">
        <v>20</v>
      </c>
      <c r="O11" s="28" t="s">
        <v>7</v>
      </c>
      <c r="P11" s="29" t="s">
        <v>3</v>
      </c>
      <c r="Q11" s="29" t="s">
        <v>4</v>
      </c>
      <c r="R11" s="30" t="s">
        <v>21</v>
      </c>
      <c r="S11" s="148"/>
      <c r="T11" s="183"/>
    </row>
    <row r="12" spans="1:20" s="14" customFormat="1" ht="23.25" customHeight="1">
      <c r="A12" s="165">
        <v>1</v>
      </c>
      <c r="B12" s="167">
        <v>17</v>
      </c>
      <c r="C12" s="177" t="s">
        <v>109</v>
      </c>
      <c r="D12" s="155" t="s">
        <v>36</v>
      </c>
      <c r="E12" s="179"/>
      <c r="F12" s="177" t="s">
        <v>75</v>
      </c>
      <c r="G12" s="155" t="s">
        <v>70</v>
      </c>
      <c r="H12" s="175" t="s">
        <v>38</v>
      </c>
      <c r="I12" s="118" t="s">
        <v>39</v>
      </c>
      <c r="J12" s="31">
        <v>1</v>
      </c>
      <c r="K12" s="46">
        <v>0.625</v>
      </c>
      <c r="L12" s="33">
        <v>0.6642939814814816</v>
      </c>
      <c r="M12" s="32">
        <v>0.6666666666666666</v>
      </c>
      <c r="N12" s="38">
        <f aca="true" t="shared" si="0" ref="N12:N38">M12-L12</f>
        <v>0.002372685185185075</v>
      </c>
      <c r="O12" s="44">
        <f aca="true" t="shared" si="1" ref="O12:O38">L12-K12</f>
        <v>0.039293981481481555</v>
      </c>
      <c r="P12" s="47">
        <f>$L$9/O12/24</f>
        <v>15.905743740795257</v>
      </c>
      <c r="Q12" s="106">
        <f>SUM($L$9:$L$10)/R12/24</f>
        <v>15.787165619061538</v>
      </c>
      <c r="R12" s="161">
        <f>SUM(O12:O13)</f>
        <v>0.07917824074074076</v>
      </c>
      <c r="S12" s="100">
        <f>SUM(N12:N13)+R12</f>
        <v>0.08486111111111105</v>
      </c>
      <c r="T12" s="157"/>
    </row>
    <row r="13" spans="1:20" s="14" customFormat="1" ht="23.25" customHeight="1" thickBot="1">
      <c r="A13" s="166"/>
      <c r="B13" s="168"/>
      <c r="C13" s="178"/>
      <c r="D13" s="156"/>
      <c r="E13" s="180"/>
      <c r="F13" s="178"/>
      <c r="G13" s="156"/>
      <c r="H13" s="176"/>
      <c r="I13" s="120"/>
      <c r="J13" s="34">
        <v>2</v>
      </c>
      <c r="K13" s="39">
        <f>M12+$R$9</f>
        <v>0.6875</v>
      </c>
      <c r="L13" s="35">
        <v>0.7273842592592592</v>
      </c>
      <c r="M13" s="37">
        <v>0.7306944444444444</v>
      </c>
      <c r="N13" s="39">
        <f t="shared" si="0"/>
        <v>0.0033101851851852215</v>
      </c>
      <c r="O13" s="45">
        <f t="shared" si="1"/>
        <v>0.0398842592592592</v>
      </c>
      <c r="P13" s="48">
        <f>$L$10/O13/24</f>
        <v>15.670342426001183</v>
      </c>
      <c r="Q13" s="108"/>
      <c r="R13" s="162"/>
      <c r="S13" s="102"/>
      <c r="T13" s="158"/>
    </row>
    <row r="14" spans="1:20" s="14" customFormat="1" ht="23.25" customHeight="1">
      <c r="A14" s="165">
        <v>2</v>
      </c>
      <c r="B14" s="167">
        <v>10</v>
      </c>
      <c r="C14" s="177" t="s">
        <v>105</v>
      </c>
      <c r="D14" s="155" t="s">
        <v>45</v>
      </c>
      <c r="E14" s="179"/>
      <c r="F14" s="214" t="s">
        <v>76</v>
      </c>
      <c r="G14" s="153" t="s">
        <v>50</v>
      </c>
      <c r="H14" s="175" t="s">
        <v>51</v>
      </c>
      <c r="I14" s="159" t="s">
        <v>66</v>
      </c>
      <c r="J14" s="31">
        <v>1</v>
      </c>
      <c r="K14" s="46">
        <v>0.6319444444444444</v>
      </c>
      <c r="L14" s="33">
        <v>0.6728472222222223</v>
      </c>
      <c r="M14" s="32">
        <v>0.6750347222222222</v>
      </c>
      <c r="N14" s="38">
        <f t="shared" si="0"/>
        <v>0.002187499999999898</v>
      </c>
      <c r="O14" s="44">
        <f t="shared" si="1"/>
        <v>0.04090277777777784</v>
      </c>
      <c r="P14" s="47">
        <f>$L$9/O14/24</f>
        <v>15.280135823429518</v>
      </c>
      <c r="Q14" s="106">
        <f>SUM($L$9:$L$10)/R14/24</f>
        <v>15.604681404421308</v>
      </c>
      <c r="R14" s="161">
        <f>SUM(O14:O15)</f>
        <v>0.08010416666666675</v>
      </c>
      <c r="S14" s="100">
        <f>SUM(N14:N15)+R14</f>
        <v>0.09074074074074079</v>
      </c>
      <c r="T14" s="157"/>
    </row>
    <row r="15" spans="1:20" s="14" customFormat="1" ht="23.25" customHeight="1" thickBot="1">
      <c r="A15" s="166"/>
      <c r="B15" s="168"/>
      <c r="C15" s="178"/>
      <c r="D15" s="156"/>
      <c r="E15" s="180"/>
      <c r="F15" s="215"/>
      <c r="G15" s="154"/>
      <c r="H15" s="176"/>
      <c r="I15" s="160"/>
      <c r="J15" s="34">
        <v>2</v>
      </c>
      <c r="K15" s="39">
        <f>M14+$R$9</f>
        <v>0.6958680555555555</v>
      </c>
      <c r="L15" s="35">
        <v>0.7350694444444444</v>
      </c>
      <c r="M15" s="37">
        <v>0.7435185185185186</v>
      </c>
      <c r="N15" s="39">
        <f t="shared" si="0"/>
        <v>0.008449074074074137</v>
      </c>
      <c r="O15" s="45">
        <f t="shared" si="1"/>
        <v>0.03920138888888891</v>
      </c>
      <c r="P15" s="48">
        <f>$L$10/O15/24</f>
        <v>15.943312666076165</v>
      </c>
      <c r="Q15" s="108"/>
      <c r="R15" s="162"/>
      <c r="S15" s="102"/>
      <c r="T15" s="158"/>
    </row>
    <row r="16" spans="1:20" s="14" customFormat="1" ht="23.25" customHeight="1">
      <c r="A16" s="165">
        <v>3</v>
      </c>
      <c r="B16" s="167">
        <v>15</v>
      </c>
      <c r="C16" s="171" t="s">
        <v>110</v>
      </c>
      <c r="D16" s="155" t="s">
        <v>36</v>
      </c>
      <c r="E16" s="127"/>
      <c r="F16" s="124" t="s">
        <v>64</v>
      </c>
      <c r="G16" s="153" t="s">
        <v>53</v>
      </c>
      <c r="H16" s="175" t="s">
        <v>38</v>
      </c>
      <c r="I16" s="118" t="s">
        <v>39</v>
      </c>
      <c r="J16" s="31">
        <v>1</v>
      </c>
      <c r="K16" s="46">
        <v>0.6291666666666667</v>
      </c>
      <c r="L16" s="33">
        <v>0.6704282407407408</v>
      </c>
      <c r="M16" s="32">
        <v>0.6763310185185185</v>
      </c>
      <c r="N16" s="38">
        <f t="shared" si="0"/>
        <v>0.005902777777777701</v>
      </c>
      <c r="O16" s="44">
        <f t="shared" si="1"/>
        <v>0.04126157407407416</v>
      </c>
      <c r="P16" s="47">
        <f>$L$9/O16/24</f>
        <v>15.147265077138819</v>
      </c>
      <c r="Q16" s="106">
        <f>SUM($L$9:$L$10)/R16/24</f>
        <v>15.404364569961485</v>
      </c>
      <c r="R16" s="161">
        <f>SUM(O16:O17)</f>
        <v>0.08114583333333336</v>
      </c>
      <c r="S16" s="100">
        <f>SUM(N16:N17)+R16</f>
        <v>0.09145833333333342</v>
      </c>
      <c r="T16" s="157"/>
    </row>
    <row r="17" spans="1:20" s="14" customFormat="1" ht="23.25" customHeight="1" thickBot="1">
      <c r="A17" s="166"/>
      <c r="B17" s="168"/>
      <c r="C17" s="172"/>
      <c r="D17" s="156"/>
      <c r="E17" s="129"/>
      <c r="F17" s="126"/>
      <c r="G17" s="154"/>
      <c r="H17" s="176"/>
      <c r="I17" s="120"/>
      <c r="J17" s="34">
        <v>2</v>
      </c>
      <c r="K17" s="39">
        <f>M16+$R$9</f>
        <v>0.6971643518518519</v>
      </c>
      <c r="L17" s="35">
        <v>0.7370486111111111</v>
      </c>
      <c r="M17" s="37">
        <v>0.7414583333333334</v>
      </c>
      <c r="N17" s="39">
        <f t="shared" si="0"/>
        <v>0.0044097222222223564</v>
      </c>
      <c r="O17" s="45">
        <f t="shared" si="1"/>
        <v>0.0398842592592592</v>
      </c>
      <c r="P17" s="48">
        <f>$L$10/O17/24</f>
        <v>15.670342426001183</v>
      </c>
      <c r="Q17" s="108"/>
      <c r="R17" s="162"/>
      <c r="S17" s="102"/>
      <c r="T17" s="158"/>
    </row>
    <row r="18" spans="1:20" s="14" customFormat="1" ht="23.25" customHeight="1">
      <c r="A18" s="210">
        <v>4</v>
      </c>
      <c r="B18" s="212">
        <v>16</v>
      </c>
      <c r="C18" s="177" t="s">
        <v>111</v>
      </c>
      <c r="D18" s="155" t="s">
        <v>36</v>
      </c>
      <c r="E18" s="179"/>
      <c r="F18" s="214" t="s">
        <v>48</v>
      </c>
      <c r="G18" s="153" t="s">
        <v>47</v>
      </c>
      <c r="H18" s="175" t="s">
        <v>38</v>
      </c>
      <c r="I18" s="118" t="s">
        <v>39</v>
      </c>
      <c r="J18" s="31">
        <v>1</v>
      </c>
      <c r="K18" s="46">
        <v>0.6291666666666667</v>
      </c>
      <c r="L18" s="33">
        <v>0.6704166666666667</v>
      </c>
      <c r="M18" s="32">
        <v>0.6752430555555556</v>
      </c>
      <c r="N18" s="38">
        <f>M18-L18</f>
        <v>0.004826388888888977</v>
      </c>
      <c r="O18" s="44">
        <f>L18-K18</f>
        <v>0.04125000000000001</v>
      </c>
      <c r="P18" s="47">
        <f>$L$9/O18/24</f>
        <v>15.151515151515149</v>
      </c>
      <c r="Q18" s="106">
        <f>SUM($L$9:$L$10)/R18/24</f>
        <v>15.21984216459979</v>
      </c>
      <c r="R18" s="161">
        <f>SUM(O18:O19)</f>
        <v>0.08212962962962955</v>
      </c>
      <c r="S18" s="100">
        <f>SUM(N18:N19)+R18</f>
        <v>0.09201388888888884</v>
      </c>
      <c r="T18" s="157"/>
    </row>
    <row r="19" spans="1:20" s="14" customFormat="1" ht="18.75" customHeight="1" thickBot="1">
      <c r="A19" s="211"/>
      <c r="B19" s="213"/>
      <c r="C19" s="178"/>
      <c r="D19" s="156"/>
      <c r="E19" s="180"/>
      <c r="F19" s="215"/>
      <c r="G19" s="154"/>
      <c r="H19" s="176"/>
      <c r="I19" s="120"/>
      <c r="J19" s="34">
        <v>2</v>
      </c>
      <c r="K19" s="39">
        <f>M18+$R$9</f>
        <v>0.696076388888889</v>
      </c>
      <c r="L19" s="35">
        <v>0.7369560185185186</v>
      </c>
      <c r="M19" s="37">
        <v>0.7420138888888889</v>
      </c>
      <c r="N19" s="39">
        <f>M19-L19</f>
        <v>0.00505787037037031</v>
      </c>
      <c r="O19" s="45">
        <f>L19-K19</f>
        <v>0.040879629629629544</v>
      </c>
      <c r="P19" s="48">
        <f>$L$10/O19/24</f>
        <v>15.288788221970586</v>
      </c>
      <c r="Q19" s="108"/>
      <c r="R19" s="162"/>
      <c r="S19" s="102"/>
      <c r="T19" s="158"/>
    </row>
    <row r="20" spans="1:20" s="14" customFormat="1" ht="23.25" customHeight="1">
      <c r="A20" s="187">
        <v>5</v>
      </c>
      <c r="B20" s="167">
        <v>14</v>
      </c>
      <c r="C20" s="177" t="s">
        <v>35</v>
      </c>
      <c r="D20" s="155" t="s">
        <v>46</v>
      </c>
      <c r="E20" s="179"/>
      <c r="F20" s="177" t="s">
        <v>77</v>
      </c>
      <c r="G20" s="155" t="s">
        <v>36</v>
      </c>
      <c r="H20" s="216" t="s">
        <v>68</v>
      </c>
      <c r="I20" s="159" t="s">
        <v>66</v>
      </c>
      <c r="J20" s="31">
        <v>1</v>
      </c>
      <c r="K20" s="46">
        <v>0.6277777777777778</v>
      </c>
      <c r="L20" s="33">
        <v>0.6678935185185185</v>
      </c>
      <c r="M20" s="32">
        <v>0.6753472222222222</v>
      </c>
      <c r="N20" s="38">
        <f t="shared" si="0"/>
        <v>0.007453703703703685</v>
      </c>
      <c r="O20" s="44">
        <f t="shared" si="1"/>
        <v>0.04011574074074076</v>
      </c>
      <c r="P20" s="47">
        <f>$L$9/O20/24</f>
        <v>15.579919215233692</v>
      </c>
      <c r="Q20" s="106">
        <f>SUM($L$9:$L$10)/R20/24</f>
        <v>15.745735529960626</v>
      </c>
      <c r="R20" s="161">
        <f>SUM(O20:O21)</f>
        <v>0.07938657407407412</v>
      </c>
      <c r="S20" s="100">
        <f>SUM(N20:N21)+R20</f>
        <v>0.09201388888888884</v>
      </c>
      <c r="T20" s="157"/>
    </row>
    <row r="21" spans="1:20" s="14" customFormat="1" ht="23.25" customHeight="1" thickBot="1">
      <c r="A21" s="188"/>
      <c r="B21" s="168"/>
      <c r="C21" s="178"/>
      <c r="D21" s="156"/>
      <c r="E21" s="180"/>
      <c r="F21" s="178"/>
      <c r="G21" s="156"/>
      <c r="H21" s="217"/>
      <c r="I21" s="160"/>
      <c r="J21" s="34">
        <v>2</v>
      </c>
      <c r="K21" s="39">
        <f>M20+$R$9</f>
        <v>0.6961805555555556</v>
      </c>
      <c r="L21" s="35">
        <v>0.735451388888889</v>
      </c>
      <c r="M21" s="37">
        <v>0.740625</v>
      </c>
      <c r="N21" s="39">
        <f t="shared" si="0"/>
        <v>0.005173611111111032</v>
      </c>
      <c r="O21" s="45">
        <f t="shared" si="1"/>
        <v>0.039270833333333366</v>
      </c>
      <c r="P21" s="48">
        <f>$L$10/O21/24</f>
        <v>15.915119363395213</v>
      </c>
      <c r="Q21" s="108"/>
      <c r="R21" s="162"/>
      <c r="S21" s="102"/>
      <c r="T21" s="158"/>
    </row>
    <row r="22" spans="1:20" s="14" customFormat="1" ht="23.25" customHeight="1">
      <c r="A22" s="165">
        <v>6</v>
      </c>
      <c r="B22" s="167">
        <v>12</v>
      </c>
      <c r="C22" s="169" t="s">
        <v>97</v>
      </c>
      <c r="D22" s="155" t="s">
        <v>36</v>
      </c>
      <c r="E22" s="127"/>
      <c r="F22" s="124" t="s">
        <v>60</v>
      </c>
      <c r="G22" s="155" t="s">
        <v>36</v>
      </c>
      <c r="H22" s="115" t="s">
        <v>61</v>
      </c>
      <c r="I22" s="159" t="s">
        <v>66</v>
      </c>
      <c r="J22" s="31">
        <v>1</v>
      </c>
      <c r="K22" s="46">
        <v>0.625</v>
      </c>
      <c r="L22" s="33">
        <v>0.6645833333333333</v>
      </c>
      <c r="M22" s="32">
        <v>0.6708912037037037</v>
      </c>
      <c r="N22" s="38">
        <f t="shared" si="0"/>
        <v>0.006307870370370394</v>
      </c>
      <c r="O22" s="44">
        <f t="shared" si="1"/>
        <v>0.039583333333333304</v>
      </c>
      <c r="P22" s="47">
        <f>$L$9/O22/24</f>
        <v>15.78947368421054</v>
      </c>
      <c r="Q22" s="106">
        <f>SUM($L$9:$L$10)/R22/24</f>
        <v>15.729682493445962</v>
      </c>
      <c r="R22" s="161">
        <f>SUM(O22:O23)</f>
        <v>0.07946759259259262</v>
      </c>
      <c r="S22" s="100">
        <f>SUM(N22:N23)+R22</f>
        <v>0.09510416666666655</v>
      </c>
      <c r="T22" s="157"/>
    </row>
    <row r="23" spans="1:20" s="14" customFormat="1" ht="23.25" customHeight="1" thickBot="1">
      <c r="A23" s="166"/>
      <c r="B23" s="168"/>
      <c r="C23" s="170"/>
      <c r="D23" s="156"/>
      <c r="E23" s="129"/>
      <c r="F23" s="126"/>
      <c r="G23" s="156"/>
      <c r="H23" s="117"/>
      <c r="I23" s="160"/>
      <c r="J23" s="34">
        <v>2</v>
      </c>
      <c r="K23" s="39">
        <f>M22+$R$9</f>
        <v>0.6917245370370371</v>
      </c>
      <c r="L23" s="35">
        <v>0.7316087962962964</v>
      </c>
      <c r="M23" s="37">
        <v>0.7409374999999999</v>
      </c>
      <c r="N23" s="39">
        <f t="shared" si="0"/>
        <v>0.009328703703703534</v>
      </c>
      <c r="O23" s="45">
        <f t="shared" si="1"/>
        <v>0.039884259259259314</v>
      </c>
      <c r="P23" s="48">
        <f>$L$10/O23/24</f>
        <v>15.67034242600114</v>
      </c>
      <c r="Q23" s="108"/>
      <c r="R23" s="162"/>
      <c r="S23" s="102"/>
      <c r="T23" s="158"/>
    </row>
    <row r="24" spans="1:20" s="14" customFormat="1" ht="23.25" customHeight="1">
      <c r="A24" s="165">
        <v>7</v>
      </c>
      <c r="B24" s="167">
        <v>13</v>
      </c>
      <c r="C24" s="177" t="s">
        <v>98</v>
      </c>
      <c r="D24" s="155" t="s">
        <v>36</v>
      </c>
      <c r="E24" s="179"/>
      <c r="F24" s="214" t="s">
        <v>49</v>
      </c>
      <c r="G24" s="155" t="s">
        <v>36</v>
      </c>
      <c r="H24" s="175" t="s">
        <v>52</v>
      </c>
      <c r="I24" s="118" t="s">
        <v>39</v>
      </c>
      <c r="J24" s="31">
        <v>1</v>
      </c>
      <c r="K24" s="46">
        <v>0.6263888888888889</v>
      </c>
      <c r="L24" s="33">
        <v>0.6672569444444445</v>
      </c>
      <c r="M24" s="32">
        <v>0.675787037037037</v>
      </c>
      <c r="N24" s="38">
        <f t="shared" si="0"/>
        <v>0.00853009259259252</v>
      </c>
      <c r="O24" s="44">
        <f t="shared" si="1"/>
        <v>0.040868055555555616</v>
      </c>
      <c r="P24" s="47">
        <f>$L$9/O24/24</f>
        <v>15.293118096856391</v>
      </c>
      <c r="Q24" s="106">
        <f>SUM($L$9:$L$10)/R24/24</f>
        <v>15.391192817443345</v>
      </c>
      <c r="R24" s="161">
        <f>SUM(O24:O25)</f>
        <v>0.08121527777777782</v>
      </c>
      <c r="S24" s="100">
        <f>SUM(N24:N25)+R24</f>
        <v>0.09722222222222221</v>
      </c>
      <c r="T24" s="157"/>
    </row>
    <row r="25" spans="1:20" s="14" customFormat="1" ht="23.25" customHeight="1" thickBot="1">
      <c r="A25" s="166"/>
      <c r="B25" s="168"/>
      <c r="C25" s="178"/>
      <c r="D25" s="156"/>
      <c r="E25" s="180"/>
      <c r="F25" s="215"/>
      <c r="G25" s="156"/>
      <c r="H25" s="176"/>
      <c r="I25" s="120"/>
      <c r="J25" s="34">
        <v>2</v>
      </c>
      <c r="K25" s="39">
        <f>M24+$R$9</f>
        <v>0.6966203703703704</v>
      </c>
      <c r="L25" s="35">
        <v>0.7369675925925926</v>
      </c>
      <c r="M25" s="37">
        <v>0.7444444444444445</v>
      </c>
      <c r="N25" s="39">
        <f t="shared" si="0"/>
        <v>0.007476851851851873</v>
      </c>
      <c r="O25" s="45">
        <f t="shared" si="1"/>
        <v>0.0403472222222222</v>
      </c>
      <c r="P25" s="48">
        <f>$L$10/O25/24</f>
        <v>15.490533562822728</v>
      </c>
      <c r="Q25" s="108"/>
      <c r="R25" s="162"/>
      <c r="S25" s="102"/>
      <c r="T25" s="158"/>
    </row>
    <row r="26" spans="1:20" s="14" customFormat="1" ht="23.25" customHeight="1">
      <c r="A26" s="165">
        <v>8</v>
      </c>
      <c r="B26" s="167">
        <v>6</v>
      </c>
      <c r="C26" s="171" t="s">
        <v>99</v>
      </c>
      <c r="D26" s="155" t="s">
        <v>36</v>
      </c>
      <c r="E26" s="127"/>
      <c r="F26" s="124" t="s">
        <v>62</v>
      </c>
      <c r="G26" s="153" t="s">
        <v>58</v>
      </c>
      <c r="H26" s="115" t="s">
        <v>59</v>
      </c>
      <c r="I26" s="163" t="s">
        <v>96</v>
      </c>
      <c r="J26" s="31">
        <v>1</v>
      </c>
      <c r="K26" s="46">
        <v>0.6503472222222222</v>
      </c>
      <c r="L26" s="33">
        <v>0.6897800925925925</v>
      </c>
      <c r="M26" s="32">
        <v>0.699537037037037</v>
      </c>
      <c r="N26" s="38">
        <f t="shared" si="0"/>
        <v>0.009756944444444415</v>
      </c>
      <c r="O26" s="44">
        <f t="shared" si="1"/>
        <v>0.039432870370370354</v>
      </c>
      <c r="P26" s="47">
        <f>$L$9/O26/24</f>
        <v>15.84972116231289</v>
      </c>
      <c r="Q26" s="106">
        <f>SUM($L$9:$L$10)/R26/24</f>
        <v>15.754923413566745</v>
      </c>
      <c r="R26" s="161">
        <f>SUM(O26:O27)</f>
        <v>0.07934027777777775</v>
      </c>
      <c r="S26" s="100">
        <f>SUM(N26:N27)+R26</f>
        <v>0.09890046296296295</v>
      </c>
      <c r="T26" s="157"/>
    </row>
    <row r="27" spans="1:20" s="14" customFormat="1" ht="23.25" customHeight="1" thickBot="1">
      <c r="A27" s="166"/>
      <c r="B27" s="168"/>
      <c r="C27" s="172"/>
      <c r="D27" s="156"/>
      <c r="E27" s="129"/>
      <c r="F27" s="126"/>
      <c r="G27" s="154"/>
      <c r="H27" s="117"/>
      <c r="I27" s="164"/>
      <c r="J27" s="34">
        <v>2</v>
      </c>
      <c r="K27" s="39">
        <f>M26+$R$9</f>
        <v>0.7203703703703703</v>
      </c>
      <c r="L27" s="35">
        <v>0.7602777777777777</v>
      </c>
      <c r="M27" s="37">
        <v>0.7700810185185185</v>
      </c>
      <c r="N27" s="39">
        <f t="shared" si="0"/>
        <v>0.009803240740740793</v>
      </c>
      <c r="O27" s="45">
        <f t="shared" si="1"/>
        <v>0.03990740740740739</v>
      </c>
      <c r="P27" s="48">
        <f>$L$10/O27/24</f>
        <v>15.661252900232023</v>
      </c>
      <c r="Q27" s="108"/>
      <c r="R27" s="162"/>
      <c r="S27" s="102"/>
      <c r="T27" s="158"/>
    </row>
    <row r="28" spans="1:20" s="14" customFormat="1" ht="23.25" customHeight="1">
      <c r="A28" s="165">
        <v>9</v>
      </c>
      <c r="B28" s="167">
        <v>9</v>
      </c>
      <c r="C28" s="169" t="s">
        <v>108</v>
      </c>
      <c r="D28" s="155" t="s">
        <v>36</v>
      </c>
      <c r="E28" s="127"/>
      <c r="F28" s="171" t="s">
        <v>78</v>
      </c>
      <c r="G28" s="153" t="s">
        <v>36</v>
      </c>
      <c r="H28" s="115" t="s">
        <v>65</v>
      </c>
      <c r="I28" s="221" t="s">
        <v>66</v>
      </c>
      <c r="J28" s="31">
        <v>1</v>
      </c>
      <c r="K28" s="46">
        <v>0.6305555555555555</v>
      </c>
      <c r="L28" s="33">
        <v>0.6735648148148149</v>
      </c>
      <c r="M28" s="32">
        <v>0.6774074074074075</v>
      </c>
      <c r="N28" s="38">
        <f t="shared" si="0"/>
        <v>0.003842592592592564</v>
      </c>
      <c r="O28" s="44">
        <f t="shared" si="1"/>
        <v>0.04300925925925936</v>
      </c>
      <c r="P28" s="83">
        <f>$L$9/O28/24</f>
        <v>14.531754574811591</v>
      </c>
      <c r="Q28" s="106">
        <f>SUM($L$9:$L$10)/R28/24</f>
        <v>13.662239089184064</v>
      </c>
      <c r="R28" s="161">
        <f>SUM(O28:O29)</f>
        <v>0.09149305555555554</v>
      </c>
      <c r="S28" s="100">
        <f>SUM(N28:N29)+R28</f>
        <v>0.09898148148148156</v>
      </c>
      <c r="T28" s="157"/>
    </row>
    <row r="29" spans="1:20" s="14" customFormat="1" ht="23.25" customHeight="1" thickBot="1">
      <c r="A29" s="166"/>
      <c r="B29" s="168"/>
      <c r="C29" s="170"/>
      <c r="D29" s="156"/>
      <c r="E29" s="129"/>
      <c r="F29" s="172"/>
      <c r="G29" s="154"/>
      <c r="H29" s="117"/>
      <c r="I29" s="222"/>
      <c r="J29" s="34">
        <v>2</v>
      </c>
      <c r="K29" s="39">
        <f>M28+$R$9</f>
        <v>0.6982407407407408</v>
      </c>
      <c r="L29" s="35">
        <v>0.746724537037037</v>
      </c>
      <c r="M29" s="37">
        <v>0.7503703703703705</v>
      </c>
      <c r="N29" s="39">
        <f t="shared" si="0"/>
        <v>0.003645833333333459</v>
      </c>
      <c r="O29" s="45">
        <f t="shared" si="1"/>
        <v>0.04848379629629618</v>
      </c>
      <c r="P29" s="84">
        <f>$L$10/O29/24</f>
        <v>12.890904750537153</v>
      </c>
      <c r="Q29" s="108"/>
      <c r="R29" s="162"/>
      <c r="S29" s="102"/>
      <c r="T29" s="158"/>
    </row>
    <row r="30" spans="1:20" s="14" customFormat="1" ht="23.25" customHeight="1">
      <c r="A30" s="165">
        <v>10</v>
      </c>
      <c r="B30" s="167">
        <v>7</v>
      </c>
      <c r="C30" s="171" t="s">
        <v>100</v>
      </c>
      <c r="D30" s="155" t="s">
        <v>36</v>
      </c>
      <c r="E30" s="127"/>
      <c r="F30" s="124" t="s">
        <v>79</v>
      </c>
      <c r="G30" s="153" t="s">
        <v>57</v>
      </c>
      <c r="H30" s="115" t="s">
        <v>56</v>
      </c>
      <c r="I30" s="163" t="s">
        <v>96</v>
      </c>
      <c r="J30" s="31">
        <v>1</v>
      </c>
      <c r="K30" s="46">
        <v>0.6503472222222222</v>
      </c>
      <c r="L30" s="33">
        <v>0.6897569444444445</v>
      </c>
      <c r="M30" s="32">
        <v>0.6972222222222223</v>
      </c>
      <c r="N30" s="38">
        <f t="shared" si="0"/>
        <v>0.0074652777777778345</v>
      </c>
      <c r="O30" s="44">
        <f t="shared" si="1"/>
        <v>0.039409722222222276</v>
      </c>
      <c r="P30" s="47">
        <f>$L$9/O30/24</f>
        <v>15.859030837004383</v>
      </c>
      <c r="Q30" s="106">
        <f>SUM($L$9:$L$10)/R30/24</f>
        <v>15.437392795883383</v>
      </c>
      <c r="R30" s="161">
        <f>SUM(O30:O31)</f>
        <v>0.08097222222222211</v>
      </c>
      <c r="S30" s="100">
        <f>SUM(N30:N31)+R30</f>
        <v>0.10034722222222214</v>
      </c>
      <c r="T30" s="157"/>
    </row>
    <row r="31" spans="1:20" s="14" customFormat="1" ht="23.25" customHeight="1" thickBot="1">
      <c r="A31" s="166"/>
      <c r="B31" s="168"/>
      <c r="C31" s="172"/>
      <c r="D31" s="156"/>
      <c r="E31" s="129"/>
      <c r="F31" s="126"/>
      <c r="G31" s="154"/>
      <c r="H31" s="117"/>
      <c r="I31" s="164"/>
      <c r="J31" s="34">
        <v>2</v>
      </c>
      <c r="K31" s="39">
        <f>M30+$R$9</f>
        <v>0.7180555555555557</v>
      </c>
      <c r="L31" s="35">
        <v>0.7596180555555555</v>
      </c>
      <c r="M31" s="37">
        <v>0.7715277777777777</v>
      </c>
      <c r="N31" s="39">
        <f t="shared" si="0"/>
        <v>0.011909722222222197</v>
      </c>
      <c r="O31" s="45">
        <f t="shared" si="1"/>
        <v>0.041562499999999836</v>
      </c>
      <c r="P31" s="48">
        <f>$L$10/O31/24</f>
        <v>15.037593984962465</v>
      </c>
      <c r="Q31" s="108"/>
      <c r="R31" s="162"/>
      <c r="S31" s="102"/>
      <c r="T31" s="158"/>
    </row>
    <row r="32" spans="1:20" s="14" customFormat="1" ht="23.25" customHeight="1">
      <c r="A32" s="165">
        <v>11</v>
      </c>
      <c r="B32" s="167">
        <v>8</v>
      </c>
      <c r="C32" s="171" t="s">
        <v>103</v>
      </c>
      <c r="D32" s="112" t="s">
        <v>102</v>
      </c>
      <c r="E32" s="127" t="s">
        <v>54</v>
      </c>
      <c r="F32" s="124" t="s">
        <v>63</v>
      </c>
      <c r="G32" s="153" t="s">
        <v>55</v>
      </c>
      <c r="H32" s="115" t="s">
        <v>56</v>
      </c>
      <c r="I32" s="163" t="s">
        <v>96</v>
      </c>
      <c r="J32" s="31">
        <v>1</v>
      </c>
      <c r="K32" s="46">
        <v>0.6503472222222222</v>
      </c>
      <c r="L32" s="33">
        <v>0.6898148148148149</v>
      </c>
      <c r="M32" s="32">
        <v>0.6984374999999999</v>
      </c>
      <c r="N32" s="38">
        <f t="shared" si="0"/>
        <v>0.008622685185185053</v>
      </c>
      <c r="O32" s="44">
        <f t="shared" si="1"/>
        <v>0.03946759259259269</v>
      </c>
      <c r="P32" s="47">
        <f>$L$9/O32/24</f>
        <v>15.835777126099666</v>
      </c>
      <c r="Q32" s="106">
        <f>SUM($L$9:$L$10)/R32/24</f>
        <v>15.548517132162376</v>
      </c>
      <c r="R32" s="161">
        <f>SUM(O32:O33)</f>
        <v>0.08039351851851861</v>
      </c>
      <c r="S32" s="100">
        <f>SUM(N32:N33)+R32</f>
        <v>0.10141203703703705</v>
      </c>
      <c r="T32" s="157"/>
    </row>
    <row r="33" spans="1:20" s="14" customFormat="1" ht="23.25" customHeight="1" thickBot="1">
      <c r="A33" s="166"/>
      <c r="B33" s="168"/>
      <c r="C33" s="172"/>
      <c r="D33" s="114"/>
      <c r="E33" s="129"/>
      <c r="F33" s="126"/>
      <c r="G33" s="154"/>
      <c r="H33" s="117"/>
      <c r="I33" s="164"/>
      <c r="J33" s="34">
        <v>2</v>
      </c>
      <c r="K33" s="39">
        <f>M32+$R$9</f>
        <v>0.7192708333333333</v>
      </c>
      <c r="L33" s="35">
        <v>0.7601967592592592</v>
      </c>
      <c r="M33" s="37">
        <v>0.7725925925925926</v>
      </c>
      <c r="N33" s="39">
        <f t="shared" si="0"/>
        <v>0.012395833333333384</v>
      </c>
      <c r="O33" s="45">
        <f t="shared" si="1"/>
        <v>0.04092592592592592</v>
      </c>
      <c r="P33" s="48">
        <f>$L$10/O33/24</f>
        <v>15.271493212669684</v>
      </c>
      <c r="Q33" s="108"/>
      <c r="R33" s="162"/>
      <c r="S33" s="102"/>
      <c r="T33" s="158"/>
    </row>
    <row r="34" spans="1:20" s="14" customFormat="1" ht="23.25" customHeight="1">
      <c r="A34" s="165"/>
      <c r="B34" s="167">
        <v>20</v>
      </c>
      <c r="C34" s="171" t="s">
        <v>112</v>
      </c>
      <c r="D34" s="155" t="s">
        <v>36</v>
      </c>
      <c r="E34" s="127"/>
      <c r="F34" s="124" t="s">
        <v>80</v>
      </c>
      <c r="G34" s="153" t="s">
        <v>36</v>
      </c>
      <c r="H34" s="175" t="s">
        <v>38</v>
      </c>
      <c r="I34" s="118" t="s">
        <v>39</v>
      </c>
      <c r="J34" s="31">
        <v>1</v>
      </c>
      <c r="K34" s="46">
        <v>0.625</v>
      </c>
      <c r="L34" s="33">
        <v>0.6646412037037037</v>
      </c>
      <c r="M34" s="32">
        <v>0.6694444444444444</v>
      </c>
      <c r="N34" s="38">
        <f t="shared" si="0"/>
        <v>0.004803240740740677</v>
      </c>
      <c r="O34" s="44">
        <f t="shared" si="1"/>
        <v>0.03964120370370372</v>
      </c>
      <c r="P34" s="47">
        <f>$L$9/O34/24</f>
        <v>15.766423357664229</v>
      </c>
      <c r="Q34" s="218"/>
      <c r="R34" s="161"/>
      <c r="S34" s="173" t="s">
        <v>95</v>
      </c>
      <c r="T34" s="157"/>
    </row>
    <row r="35" spans="1:20" s="14" customFormat="1" ht="23.25" customHeight="1" thickBot="1">
      <c r="A35" s="166"/>
      <c r="B35" s="168"/>
      <c r="C35" s="172"/>
      <c r="D35" s="156"/>
      <c r="E35" s="129"/>
      <c r="F35" s="126"/>
      <c r="G35" s="154"/>
      <c r="H35" s="176"/>
      <c r="I35" s="120"/>
      <c r="J35" s="34">
        <v>2</v>
      </c>
      <c r="K35" s="39">
        <f>M34+$R$9</f>
        <v>0.6902777777777778</v>
      </c>
      <c r="L35" s="35">
        <v>0.7305324074074074</v>
      </c>
      <c r="M35" s="88">
        <v>0.7318518518518519</v>
      </c>
      <c r="N35" s="39">
        <f t="shared" si="0"/>
        <v>0.0013194444444444287</v>
      </c>
      <c r="O35" s="45">
        <f t="shared" si="1"/>
        <v>0.04025462962962967</v>
      </c>
      <c r="P35" s="48">
        <f>$L$10/O35/24</f>
        <v>15.52616446233466</v>
      </c>
      <c r="Q35" s="219"/>
      <c r="R35" s="162"/>
      <c r="S35" s="220"/>
      <c r="T35" s="158"/>
    </row>
    <row r="36" spans="1:20" s="14" customFormat="1" ht="23.25" customHeight="1">
      <c r="A36" s="165"/>
      <c r="B36" s="167">
        <v>11</v>
      </c>
      <c r="C36" s="169" t="s">
        <v>101</v>
      </c>
      <c r="D36" s="155" t="s">
        <v>36</v>
      </c>
      <c r="E36" s="127"/>
      <c r="F36" s="124" t="s">
        <v>81</v>
      </c>
      <c r="G36" s="155" t="s">
        <v>36</v>
      </c>
      <c r="H36" s="115" t="s">
        <v>65</v>
      </c>
      <c r="I36" s="221" t="s">
        <v>66</v>
      </c>
      <c r="J36" s="31">
        <v>1</v>
      </c>
      <c r="K36" s="46">
        <v>0.6305555555555555</v>
      </c>
      <c r="L36" s="33">
        <v>0.6735763888888888</v>
      </c>
      <c r="M36" s="32">
        <v>0.6865277777777777</v>
      </c>
      <c r="N36" s="38">
        <f t="shared" si="0"/>
        <v>0.012951388888888915</v>
      </c>
      <c r="O36" s="44">
        <f t="shared" si="1"/>
        <v>0.043020833333333286</v>
      </c>
      <c r="P36" s="83">
        <f>$L$9/O36/24</f>
        <v>14.527845036319627</v>
      </c>
      <c r="Q36" s="218"/>
      <c r="R36" s="161"/>
      <c r="S36" s="173" t="s">
        <v>95</v>
      </c>
      <c r="T36" s="157"/>
    </row>
    <row r="37" spans="1:20" s="14" customFormat="1" ht="23.25" customHeight="1" thickBot="1">
      <c r="A37" s="166"/>
      <c r="B37" s="168"/>
      <c r="C37" s="170"/>
      <c r="D37" s="156"/>
      <c r="E37" s="129"/>
      <c r="F37" s="126"/>
      <c r="G37" s="156"/>
      <c r="H37" s="117"/>
      <c r="I37" s="222"/>
      <c r="J37" s="34">
        <v>2</v>
      </c>
      <c r="K37" s="39">
        <f>M36+$R$9</f>
        <v>0.7073611111111111</v>
      </c>
      <c r="L37" s="35">
        <v>0.7510879629629629</v>
      </c>
      <c r="M37" s="37">
        <v>0.7590277777777777</v>
      </c>
      <c r="N37" s="39">
        <f t="shared" si="0"/>
        <v>0.007939814814814872</v>
      </c>
      <c r="O37" s="45">
        <f t="shared" si="1"/>
        <v>0.04372685185185177</v>
      </c>
      <c r="P37" s="84">
        <f>$L$10/O37/24</f>
        <v>14.293276866066728</v>
      </c>
      <c r="Q37" s="219"/>
      <c r="R37" s="162"/>
      <c r="S37" s="220"/>
      <c r="T37" s="158"/>
    </row>
    <row r="38" spans="1:20" s="14" customFormat="1" ht="23.25" customHeight="1">
      <c r="A38" s="165"/>
      <c r="B38" s="167">
        <v>19</v>
      </c>
      <c r="C38" s="171" t="s">
        <v>113</v>
      </c>
      <c r="D38" s="155" t="s">
        <v>36</v>
      </c>
      <c r="E38" s="127"/>
      <c r="F38" s="171" t="s">
        <v>69</v>
      </c>
      <c r="G38" s="153" t="s">
        <v>36</v>
      </c>
      <c r="H38" s="175" t="s">
        <v>38</v>
      </c>
      <c r="I38" s="118" t="s">
        <v>39</v>
      </c>
      <c r="J38" s="31">
        <v>1</v>
      </c>
      <c r="K38" s="46">
        <v>0.625</v>
      </c>
      <c r="L38" s="33">
        <v>0.663912037037037</v>
      </c>
      <c r="M38" s="32">
        <v>0.6701388888888888</v>
      </c>
      <c r="N38" s="38">
        <f t="shared" si="0"/>
        <v>0.006226851851851789</v>
      </c>
      <c r="O38" s="44">
        <f t="shared" si="1"/>
        <v>0.03891203703703705</v>
      </c>
      <c r="P38" s="47">
        <f>$L$9/O38/24</f>
        <v>16.061867935752524</v>
      </c>
      <c r="Q38" s="106"/>
      <c r="R38" s="161"/>
      <c r="S38" s="173" t="s">
        <v>94</v>
      </c>
      <c r="T38" s="157"/>
    </row>
    <row r="39" spans="1:20" s="14" customFormat="1" ht="23.25" customHeight="1" thickBot="1">
      <c r="A39" s="166"/>
      <c r="B39" s="168"/>
      <c r="C39" s="172"/>
      <c r="D39" s="156"/>
      <c r="E39" s="129"/>
      <c r="F39" s="172"/>
      <c r="G39" s="154"/>
      <c r="H39" s="176"/>
      <c r="I39" s="120"/>
      <c r="J39" s="34">
        <v>2</v>
      </c>
      <c r="K39" s="39"/>
      <c r="L39" s="35"/>
      <c r="M39" s="37"/>
      <c r="N39" s="39"/>
      <c r="O39" s="45"/>
      <c r="P39" s="48"/>
      <c r="Q39" s="108"/>
      <c r="R39" s="162"/>
      <c r="S39" s="174"/>
      <c r="T39" s="158"/>
    </row>
    <row r="40" ht="18.75" customHeight="1">
      <c r="A40" s="42"/>
    </row>
    <row r="41" spans="1:18" s="57" customFormat="1" ht="30" customHeight="1">
      <c r="A41" s="59"/>
      <c r="B41" s="59"/>
      <c r="C41" s="59" t="s">
        <v>15</v>
      </c>
      <c r="D41" s="59"/>
      <c r="E41" s="59"/>
      <c r="F41" s="59"/>
      <c r="G41" s="59" t="s">
        <v>107</v>
      </c>
      <c r="H41" s="87"/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2" spans="1:18" s="57" customFormat="1" ht="30" customHeight="1">
      <c r="A42" s="59"/>
      <c r="B42" s="59"/>
      <c r="C42" s="59" t="s">
        <v>16</v>
      </c>
      <c r="D42" s="59"/>
      <c r="E42" s="59"/>
      <c r="F42" s="59"/>
      <c r="G42" s="59" t="s">
        <v>106</v>
      </c>
      <c r="H42" s="87"/>
      <c r="I42" s="59"/>
      <c r="J42" s="59"/>
      <c r="K42" s="59"/>
      <c r="L42" s="59"/>
      <c r="M42" s="59"/>
      <c r="N42" s="59"/>
      <c r="O42" s="59"/>
      <c r="P42" s="59"/>
      <c r="Q42" s="59"/>
      <c r="R42" s="59"/>
    </row>
    <row r="43" ht="12.75">
      <c r="A43" s="42"/>
    </row>
  </sheetData>
  <sheetProtection formatCells="0" formatColumns="0" formatRows="0" insertColumns="0" insertRows="0" insertHyperlinks="0" deleteColumns="0" deleteRows="0" sort="0" autoFilter="0" pivotTables="0"/>
  <mergeCells count="200">
    <mergeCell ref="Q36:Q37"/>
    <mergeCell ref="R36:R37"/>
    <mergeCell ref="S36:S37"/>
    <mergeCell ref="T36:T37"/>
    <mergeCell ref="T28:T29"/>
    <mergeCell ref="A36:A37"/>
    <mergeCell ref="B36:B37"/>
    <mergeCell ref="C36:C37"/>
    <mergeCell ref="D36:D37"/>
    <mergeCell ref="E36:E37"/>
    <mergeCell ref="R34:R35"/>
    <mergeCell ref="S34:S35"/>
    <mergeCell ref="F36:F37"/>
    <mergeCell ref="H36:H37"/>
    <mergeCell ref="I36:I37"/>
    <mergeCell ref="H28:H29"/>
    <mergeCell ref="I28:I29"/>
    <mergeCell ref="Q28:Q29"/>
    <mergeCell ref="G36:G37"/>
    <mergeCell ref="G34:G35"/>
    <mergeCell ref="D14:D15"/>
    <mergeCell ref="E14:E15"/>
    <mergeCell ref="F14:F15"/>
    <mergeCell ref="H34:H35"/>
    <mergeCell ref="I34:I35"/>
    <mergeCell ref="Q34:Q35"/>
    <mergeCell ref="G30:G31"/>
    <mergeCell ref="F32:F33"/>
    <mergeCell ref="H32:H33"/>
    <mergeCell ref="I32:I33"/>
    <mergeCell ref="A28:A29"/>
    <mergeCell ref="B28:B29"/>
    <mergeCell ref="C28:C29"/>
    <mergeCell ref="D28:D29"/>
    <mergeCell ref="E28:E29"/>
    <mergeCell ref="F28:F29"/>
    <mergeCell ref="H12:H13"/>
    <mergeCell ref="I12:I13"/>
    <mergeCell ref="C24:C25"/>
    <mergeCell ref="D24:D25"/>
    <mergeCell ref="E24:E25"/>
    <mergeCell ref="F24:F25"/>
    <mergeCell ref="H24:H25"/>
    <mergeCell ref="I24:I25"/>
    <mergeCell ref="F12:F13"/>
    <mergeCell ref="G12:G13"/>
    <mergeCell ref="C20:C21"/>
    <mergeCell ref="D20:D21"/>
    <mergeCell ref="E20:E21"/>
    <mergeCell ref="F20:F21"/>
    <mergeCell ref="H20:H21"/>
    <mergeCell ref="I20:I21"/>
    <mergeCell ref="A18:A19"/>
    <mergeCell ref="B18:B19"/>
    <mergeCell ref="C18:C19"/>
    <mergeCell ref="D18:D19"/>
    <mergeCell ref="E18:E19"/>
    <mergeCell ref="F18:F19"/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A20:A21"/>
    <mergeCell ref="B20:B21"/>
    <mergeCell ref="Q20:Q21"/>
    <mergeCell ref="R20:R21"/>
    <mergeCell ref="S20:S21"/>
    <mergeCell ref="F9:F11"/>
    <mergeCell ref="H9:H11"/>
    <mergeCell ref="I9:I11"/>
    <mergeCell ref="J9:J11"/>
    <mergeCell ref="N9:O9"/>
    <mergeCell ref="E12:E13"/>
    <mergeCell ref="T9:T11"/>
    <mergeCell ref="Q18:Q19"/>
    <mergeCell ref="R18:R19"/>
    <mergeCell ref="S18:S19"/>
    <mergeCell ref="T18:T19"/>
    <mergeCell ref="S9:S11"/>
    <mergeCell ref="G9:G11"/>
    <mergeCell ref="H18:H19"/>
    <mergeCell ref="I18:I19"/>
    <mergeCell ref="T24:T25"/>
    <mergeCell ref="T20:T21"/>
    <mergeCell ref="A12:A13"/>
    <mergeCell ref="B12:B13"/>
    <mergeCell ref="Q12:Q13"/>
    <mergeCell ref="R12:R13"/>
    <mergeCell ref="S12:S13"/>
    <mergeCell ref="T12:T13"/>
    <mergeCell ref="C12:C13"/>
    <mergeCell ref="D12:D13"/>
    <mergeCell ref="A14:A15"/>
    <mergeCell ref="B14:B15"/>
    <mergeCell ref="Q14:Q15"/>
    <mergeCell ref="R14:R15"/>
    <mergeCell ref="S14:S15"/>
    <mergeCell ref="T14:T15"/>
    <mergeCell ref="H14:H15"/>
    <mergeCell ref="I14:I15"/>
    <mergeCell ref="C14:C15"/>
    <mergeCell ref="G14:G15"/>
    <mergeCell ref="A34:A35"/>
    <mergeCell ref="B34:B35"/>
    <mergeCell ref="C34:C35"/>
    <mergeCell ref="D34:D35"/>
    <mergeCell ref="E34:E35"/>
    <mergeCell ref="F34:F35"/>
    <mergeCell ref="T34:T35"/>
    <mergeCell ref="A38:A39"/>
    <mergeCell ref="B38:B39"/>
    <mergeCell ref="C38:C39"/>
    <mergeCell ref="D38:D39"/>
    <mergeCell ref="E38:E39"/>
    <mergeCell ref="F38:F39"/>
    <mergeCell ref="H38:H39"/>
    <mergeCell ref="I38:I39"/>
    <mergeCell ref="Q38:Q39"/>
    <mergeCell ref="R38:R39"/>
    <mergeCell ref="S38:S39"/>
    <mergeCell ref="T38:T39"/>
    <mergeCell ref="A16:A17"/>
    <mergeCell ref="B16:B17"/>
    <mergeCell ref="C16:C17"/>
    <mergeCell ref="D16:D17"/>
    <mergeCell ref="E16:E17"/>
    <mergeCell ref="F16:F17"/>
    <mergeCell ref="H16:H17"/>
    <mergeCell ref="T16:T17"/>
    <mergeCell ref="A32:A33"/>
    <mergeCell ref="B32:B33"/>
    <mergeCell ref="C32:C33"/>
    <mergeCell ref="D32:D33"/>
    <mergeCell ref="E32:E33"/>
    <mergeCell ref="A24:A25"/>
    <mergeCell ref="B24:B25"/>
    <mergeCell ref="Q24:Q25"/>
    <mergeCell ref="R24:R25"/>
    <mergeCell ref="I16:I17"/>
    <mergeCell ref="Q16:Q17"/>
    <mergeCell ref="R16:R17"/>
    <mergeCell ref="S16:S17"/>
    <mergeCell ref="S24:S25"/>
    <mergeCell ref="R28:R29"/>
    <mergeCell ref="S28:S29"/>
    <mergeCell ref="S22:S23"/>
    <mergeCell ref="Q32:Q33"/>
    <mergeCell ref="R32:R33"/>
    <mergeCell ref="E26:E27"/>
    <mergeCell ref="F26:F27"/>
    <mergeCell ref="H26:H27"/>
    <mergeCell ref="T32:T33"/>
    <mergeCell ref="S32:S33"/>
    <mergeCell ref="G32:G33"/>
    <mergeCell ref="Q30:Q31"/>
    <mergeCell ref="A30:A31"/>
    <mergeCell ref="B30:B31"/>
    <mergeCell ref="C30:C31"/>
    <mergeCell ref="D30:D31"/>
    <mergeCell ref="E30:E31"/>
    <mergeCell ref="F30:F31"/>
    <mergeCell ref="A22:A23"/>
    <mergeCell ref="B22:B23"/>
    <mergeCell ref="C22:C23"/>
    <mergeCell ref="D22:D23"/>
    <mergeCell ref="E22:E23"/>
    <mergeCell ref="R30:R31"/>
    <mergeCell ref="A26:A27"/>
    <mergeCell ref="B26:B27"/>
    <mergeCell ref="C26:C27"/>
    <mergeCell ref="D26:D27"/>
    <mergeCell ref="G38:G39"/>
    <mergeCell ref="I26:I27"/>
    <mergeCell ref="Q26:Q27"/>
    <mergeCell ref="R26:R27"/>
    <mergeCell ref="S26:S27"/>
    <mergeCell ref="T26:T27"/>
    <mergeCell ref="S30:S31"/>
    <mergeCell ref="T30:T31"/>
    <mergeCell ref="H30:H31"/>
    <mergeCell ref="I30:I31"/>
    <mergeCell ref="T22:T23"/>
    <mergeCell ref="F22:F23"/>
    <mergeCell ref="H22:H23"/>
    <mergeCell ref="I22:I23"/>
    <mergeCell ref="Q22:Q23"/>
    <mergeCell ref="R22:R23"/>
    <mergeCell ref="G22:G23"/>
    <mergeCell ref="G16:G17"/>
    <mergeCell ref="G20:G21"/>
    <mergeCell ref="G18:G19"/>
    <mergeCell ref="G24:G25"/>
    <mergeCell ref="G26:G27"/>
    <mergeCell ref="G28:G29"/>
  </mergeCells>
  <conditionalFormatting sqref="N12:N39">
    <cfRule type="cellIs" priority="3" dxfId="7" operator="greaterThan" stopIfTrue="1">
      <formula>0.0138888888888889</formula>
    </cfRule>
  </conditionalFormatting>
  <conditionalFormatting sqref="P12:Q39">
    <cfRule type="cellIs" priority="2" dxfId="7" operator="greaterThan" stopIfTrue="1">
      <formula>16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57" r:id="rId2"/>
  <headerFooter alignWithMargins="0">
    <oddHeader>&amp;R©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tabSelected="1" zoomScale="90" zoomScaleNormal="90" zoomScaleSheetLayoutView="70" zoomScalePageLayoutView="0" workbookViewId="0" topLeftCell="A2">
      <selection activeCell="S18" sqref="A1:T18"/>
    </sheetView>
  </sheetViews>
  <sheetFormatPr defaultColWidth="9.140625" defaultRowHeight="15"/>
  <cols>
    <col min="1" max="1" width="3.7109375" style="3" customWidth="1"/>
    <col min="2" max="2" width="7.00390625" style="3" customWidth="1"/>
    <col min="3" max="3" width="15.7109375" style="3" customWidth="1"/>
    <col min="4" max="4" width="7.7109375" style="3" customWidth="1"/>
    <col min="5" max="5" width="4.7109375" style="3" customWidth="1"/>
    <col min="6" max="6" width="25.7109375" style="3" customWidth="1"/>
    <col min="7" max="7" width="7.7109375" style="3" customWidth="1"/>
    <col min="8" max="8" width="12.7109375" style="3" customWidth="1"/>
    <col min="9" max="9" width="16.421875" style="3" customWidth="1"/>
    <col min="10" max="10" width="3.7109375" style="3" customWidth="1"/>
    <col min="11" max="11" width="9.7109375" style="3" customWidth="1"/>
    <col min="12" max="12" width="10.7109375" style="3" customWidth="1"/>
    <col min="13" max="13" width="10.421875" style="3" bestFit="1" customWidth="1"/>
    <col min="14" max="17" width="9.7109375" style="3" customWidth="1"/>
    <col min="18" max="18" width="11.140625" style="3" customWidth="1"/>
    <col min="19" max="19" width="9.7109375" style="3" customWidth="1"/>
    <col min="20" max="20" width="6.7109375" style="3" customWidth="1"/>
    <col min="21" max="16384" width="9.140625" style="3" customWidth="1"/>
  </cols>
  <sheetData>
    <row r="1" spans="1:38" s="50" customFormat="1" ht="12.75" hidden="1">
      <c r="A1" s="49" t="s">
        <v>28</v>
      </c>
      <c r="C1" s="51"/>
      <c r="D1" s="49" t="s">
        <v>29</v>
      </c>
      <c r="E1" s="51"/>
      <c r="F1" s="51"/>
      <c r="G1" s="49" t="s">
        <v>30</v>
      </c>
      <c r="J1" s="51"/>
      <c r="K1" s="51"/>
      <c r="L1" s="51"/>
      <c r="M1" s="51"/>
      <c r="N1" s="51"/>
      <c r="O1" s="51"/>
      <c r="P1" s="49" t="s">
        <v>31</v>
      </c>
      <c r="Q1" s="49" t="s">
        <v>32</v>
      </c>
      <c r="R1" s="49"/>
      <c r="S1" s="49" t="s">
        <v>33</v>
      </c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L1" s="54"/>
    </row>
    <row r="2" spans="1:20" s="2" customFormat="1" ht="4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6"/>
    </row>
    <row r="3" spans="1:20" ht="30" customHeight="1">
      <c r="A3" s="198" t="s">
        <v>67</v>
      </c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0" s="4" customFormat="1" ht="15.75" customHeight="1">
      <c r="A4" s="200" t="s">
        <v>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0" s="5" customFormat="1" ht="15.75" customHeight="1">
      <c r="A5" s="201" t="s">
        <v>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</row>
    <row r="6" spans="1:20" s="6" customFormat="1" ht="15.75" customHeight="1">
      <c r="A6" s="202" t="s">
        <v>84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20" s="6" customFormat="1" ht="15.75" customHeight="1">
      <c r="A7" s="202" t="s">
        <v>72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s="11" customFormat="1" ht="15" customHeight="1" thickBot="1">
      <c r="A8" s="7" t="s">
        <v>73</v>
      </c>
      <c r="B8" s="8"/>
      <c r="C8" s="9"/>
      <c r="D8" s="9"/>
      <c r="E8" s="9"/>
      <c r="F8" s="9"/>
      <c r="G8" s="9"/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2" t="s">
        <v>82</v>
      </c>
    </row>
    <row r="9" spans="1:20" s="13" customFormat="1" ht="15" customHeight="1">
      <c r="A9" s="204" t="s">
        <v>9</v>
      </c>
      <c r="B9" s="207" t="s">
        <v>8</v>
      </c>
      <c r="C9" s="189" t="s">
        <v>25</v>
      </c>
      <c r="D9" s="192" t="s">
        <v>10</v>
      </c>
      <c r="E9" s="195" t="s">
        <v>11</v>
      </c>
      <c r="F9" s="189" t="s">
        <v>26</v>
      </c>
      <c r="G9" s="192" t="s">
        <v>10</v>
      </c>
      <c r="H9" s="192" t="s">
        <v>12</v>
      </c>
      <c r="I9" s="192" t="s">
        <v>13</v>
      </c>
      <c r="J9" s="195" t="s">
        <v>2</v>
      </c>
      <c r="K9" s="21" t="s">
        <v>23</v>
      </c>
      <c r="L9" s="22">
        <v>20</v>
      </c>
      <c r="M9" s="23" t="s">
        <v>5</v>
      </c>
      <c r="N9" s="152" t="s">
        <v>22</v>
      </c>
      <c r="O9" s="152"/>
      <c r="P9" s="23">
        <v>1</v>
      </c>
      <c r="Q9" s="24" t="s">
        <v>6</v>
      </c>
      <c r="R9" s="25">
        <v>0.020833333333333332</v>
      </c>
      <c r="S9" s="146" t="s">
        <v>27</v>
      </c>
      <c r="T9" s="181" t="s">
        <v>14</v>
      </c>
    </row>
    <row r="10" spans="1:20" s="13" customFormat="1" ht="15" customHeight="1">
      <c r="A10" s="205"/>
      <c r="B10" s="208"/>
      <c r="C10" s="190"/>
      <c r="D10" s="193"/>
      <c r="E10" s="196"/>
      <c r="F10" s="190"/>
      <c r="G10" s="193"/>
      <c r="H10" s="193"/>
      <c r="I10" s="193"/>
      <c r="J10" s="196"/>
      <c r="K10" s="16" t="s">
        <v>24</v>
      </c>
      <c r="L10" s="15">
        <v>20</v>
      </c>
      <c r="M10" s="17" t="s">
        <v>5</v>
      </c>
      <c r="N10" s="18"/>
      <c r="O10" s="18"/>
      <c r="P10" s="17"/>
      <c r="Q10" s="19"/>
      <c r="R10" s="20"/>
      <c r="S10" s="147"/>
      <c r="T10" s="182"/>
    </row>
    <row r="11" spans="1:20" s="13" customFormat="1" ht="39.75" customHeight="1" thickBot="1">
      <c r="A11" s="206"/>
      <c r="B11" s="209"/>
      <c r="C11" s="191"/>
      <c r="D11" s="194"/>
      <c r="E11" s="197"/>
      <c r="F11" s="191"/>
      <c r="G11" s="194"/>
      <c r="H11" s="194"/>
      <c r="I11" s="194"/>
      <c r="J11" s="197"/>
      <c r="K11" s="26" t="s">
        <v>17</v>
      </c>
      <c r="L11" s="27" t="s">
        <v>18</v>
      </c>
      <c r="M11" s="28" t="s">
        <v>19</v>
      </c>
      <c r="N11" s="28" t="s">
        <v>20</v>
      </c>
      <c r="O11" s="28" t="s">
        <v>7</v>
      </c>
      <c r="P11" s="29" t="s">
        <v>3</v>
      </c>
      <c r="Q11" s="29" t="s">
        <v>4</v>
      </c>
      <c r="R11" s="30" t="s">
        <v>21</v>
      </c>
      <c r="S11" s="148"/>
      <c r="T11" s="183"/>
    </row>
    <row r="12" spans="1:20" s="14" customFormat="1" ht="23.25" customHeight="1">
      <c r="A12" s="187">
        <v>1</v>
      </c>
      <c r="B12" s="167">
        <v>311</v>
      </c>
      <c r="C12" s="214" t="s">
        <v>44</v>
      </c>
      <c r="D12" s="153" t="s">
        <v>40</v>
      </c>
      <c r="E12" s="179"/>
      <c r="F12" s="214" t="s">
        <v>74</v>
      </c>
      <c r="G12" s="227" t="s">
        <v>41</v>
      </c>
      <c r="H12" s="175" t="s">
        <v>42</v>
      </c>
      <c r="I12" s="225" t="s">
        <v>43</v>
      </c>
      <c r="J12" s="31">
        <v>1</v>
      </c>
      <c r="K12" s="46">
        <v>0.5767361111111111</v>
      </c>
      <c r="L12" s="33">
        <v>0.6318287037037037</v>
      </c>
      <c r="M12" s="32">
        <v>0.6353240740740741</v>
      </c>
      <c r="N12" s="38">
        <f>M12-L12</f>
        <v>0.0034953703703703987</v>
      </c>
      <c r="O12" s="44">
        <f>L12-K12</f>
        <v>0.05509259259259258</v>
      </c>
      <c r="P12" s="40">
        <f>$L$9/O12/24</f>
        <v>15.12605042016807</v>
      </c>
      <c r="Q12" s="106">
        <f>SUM($L$9:$L$10)/R12/24</f>
        <v>14.779841937801512</v>
      </c>
      <c r="R12" s="161">
        <f>SUM(O12:O13)</f>
        <v>0.1127662037037036</v>
      </c>
      <c r="S12" s="100">
        <f>SUM(N12:N13)+R12</f>
        <v>0.12266203703703693</v>
      </c>
      <c r="T12" s="157"/>
    </row>
    <row r="13" spans="1:20" s="14" customFormat="1" ht="23.25" customHeight="1" thickBot="1">
      <c r="A13" s="188"/>
      <c r="B13" s="168"/>
      <c r="C13" s="215"/>
      <c r="D13" s="154"/>
      <c r="E13" s="180"/>
      <c r="F13" s="215"/>
      <c r="G13" s="228"/>
      <c r="H13" s="176"/>
      <c r="I13" s="226"/>
      <c r="J13" s="34">
        <v>2</v>
      </c>
      <c r="K13" s="39">
        <f>M12+$R$9</f>
        <v>0.6561574074074075</v>
      </c>
      <c r="L13" s="35">
        <v>0.7138310185185185</v>
      </c>
      <c r="M13" s="37">
        <v>0.7202314814814814</v>
      </c>
      <c r="N13" s="39">
        <f>M13-L13</f>
        <v>0.006400462962962927</v>
      </c>
      <c r="O13" s="45">
        <f>L13-K13</f>
        <v>0.05767361111111102</v>
      </c>
      <c r="P13" s="41">
        <f>$L$10/O13/24</f>
        <v>14.44912703190851</v>
      </c>
      <c r="Q13" s="108"/>
      <c r="R13" s="162"/>
      <c r="S13" s="102"/>
      <c r="T13" s="158"/>
    </row>
    <row r="14" spans="1:20" s="14" customFormat="1" ht="23.25" customHeight="1">
      <c r="A14" s="187"/>
      <c r="B14" s="90">
        <v>310</v>
      </c>
      <c r="C14" s="124" t="s">
        <v>93</v>
      </c>
      <c r="D14" s="112" t="s">
        <v>88</v>
      </c>
      <c r="E14" s="127"/>
      <c r="F14" s="171" t="s">
        <v>89</v>
      </c>
      <c r="G14" s="94" t="s">
        <v>90</v>
      </c>
      <c r="H14" s="115" t="s">
        <v>91</v>
      </c>
      <c r="I14" s="118" t="s">
        <v>92</v>
      </c>
      <c r="J14" s="31">
        <v>1</v>
      </c>
      <c r="K14" s="46">
        <v>0.5847222222222223</v>
      </c>
      <c r="L14" s="33">
        <v>0.6376041666666666</v>
      </c>
      <c r="M14" s="32">
        <v>0.6514699074074074</v>
      </c>
      <c r="N14" s="38">
        <f>M14-L14</f>
        <v>0.013865740740740762</v>
      </c>
      <c r="O14" s="44">
        <f>L14-K14</f>
        <v>0.052881944444444384</v>
      </c>
      <c r="P14" s="85">
        <f>$L$9/O14/24</f>
        <v>15.758371634931075</v>
      </c>
      <c r="Q14" s="106"/>
      <c r="R14" s="161"/>
      <c r="S14" s="223" t="s">
        <v>114</v>
      </c>
      <c r="T14" s="157"/>
    </row>
    <row r="15" spans="1:20" s="14" customFormat="1" ht="23.25" customHeight="1" thickBot="1">
      <c r="A15" s="188"/>
      <c r="B15" s="92"/>
      <c r="C15" s="126"/>
      <c r="D15" s="114"/>
      <c r="E15" s="129"/>
      <c r="F15" s="172"/>
      <c r="G15" s="96"/>
      <c r="H15" s="117"/>
      <c r="I15" s="120"/>
      <c r="J15" s="34">
        <v>2</v>
      </c>
      <c r="K15" s="39">
        <f>M14+$R$9</f>
        <v>0.6723032407407408</v>
      </c>
      <c r="L15" s="35">
        <v>0.717673611111111</v>
      </c>
      <c r="M15" s="37">
        <v>0.7325462962962962</v>
      </c>
      <c r="N15" s="39">
        <f>M15-L15</f>
        <v>0.014872685185185142</v>
      </c>
      <c r="O15" s="45">
        <f>L15-K15</f>
        <v>0.04537037037037028</v>
      </c>
      <c r="P15" s="86">
        <f>$L$10/O15/24</f>
        <v>18.367346938775544</v>
      </c>
      <c r="Q15" s="108"/>
      <c r="R15" s="162"/>
      <c r="S15" s="224"/>
      <c r="T15" s="158"/>
    </row>
    <row r="16" ht="12.75">
      <c r="A16" s="43"/>
    </row>
    <row r="17" spans="1:18" s="57" customFormat="1" ht="30" customHeight="1">
      <c r="A17" s="59"/>
      <c r="B17" s="59"/>
      <c r="D17" s="59" t="s">
        <v>15</v>
      </c>
      <c r="E17" s="59"/>
      <c r="G17" s="87"/>
      <c r="H17" s="59" t="s">
        <v>107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s="57" customFormat="1" ht="30" customHeight="1">
      <c r="A18" s="59"/>
      <c r="B18" s="59"/>
      <c r="D18" s="59" t="s">
        <v>16</v>
      </c>
      <c r="E18" s="59"/>
      <c r="G18" s="87"/>
      <c r="H18" s="59" t="s">
        <v>106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ht="12.75">
      <c r="A19" s="42"/>
    </row>
  </sheetData>
  <sheetProtection formatCells="0" formatColumns="0" formatRows="0" insertColumns="0" insertRows="0" insertHyperlinks="0" deleteColumns="0" deleteRows="0" sort="0" autoFilter="0" pivotTables="0"/>
  <mergeCells count="44">
    <mergeCell ref="T12:T13"/>
    <mergeCell ref="B12:B13"/>
    <mergeCell ref="J9:J11"/>
    <mergeCell ref="A5:T5"/>
    <mergeCell ref="A7:T7"/>
    <mergeCell ref="Q12:Q13"/>
    <mergeCell ref="R12:R13"/>
    <mergeCell ref="E12:E13"/>
    <mergeCell ref="F12:F13"/>
    <mergeCell ref="G12:G13"/>
    <mergeCell ref="A3:T3"/>
    <mergeCell ref="F9:F11"/>
    <mergeCell ref="A9:A11"/>
    <mergeCell ref="D9:D11"/>
    <mergeCell ref="G9:G11"/>
    <mergeCell ref="N9:O9"/>
    <mergeCell ref="S9:S11"/>
    <mergeCell ref="I9:I11"/>
    <mergeCell ref="S12:S13"/>
    <mergeCell ref="A4:T4"/>
    <mergeCell ref="E9:E11"/>
    <mergeCell ref="H9:H11"/>
    <mergeCell ref="A6:T6"/>
    <mergeCell ref="I12:I13"/>
    <mergeCell ref="H12:H13"/>
    <mergeCell ref="T9:T11"/>
    <mergeCell ref="C9:C11"/>
    <mergeCell ref="D12:D13"/>
    <mergeCell ref="A14:A15"/>
    <mergeCell ref="B14:B15"/>
    <mergeCell ref="C14:C15"/>
    <mergeCell ref="D14:D15"/>
    <mergeCell ref="E14:E15"/>
    <mergeCell ref="B9:B11"/>
    <mergeCell ref="A12:A13"/>
    <mergeCell ref="C12:C13"/>
    <mergeCell ref="S14:S15"/>
    <mergeCell ref="T14:T15"/>
    <mergeCell ref="F14:F15"/>
    <mergeCell ref="G14:G15"/>
    <mergeCell ref="H14:H15"/>
    <mergeCell ref="I14:I15"/>
    <mergeCell ref="Q14:Q15"/>
    <mergeCell ref="R14:R15"/>
  </mergeCells>
  <conditionalFormatting sqref="N12:N15">
    <cfRule type="cellIs" priority="5" dxfId="7" operator="greaterThan" stopIfTrue="1">
      <formula>0.0138888888888889</formula>
    </cfRule>
  </conditionalFormatting>
  <conditionalFormatting sqref="P12:Q15">
    <cfRule type="cellIs" priority="4" dxfId="7" operator="greaterThan" stopIfTrue="1">
      <formula>16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71" r:id="rId2"/>
  <headerFooter alignWithMargins="0">
    <oddHeader>&amp;R©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ТОШИБА</dc:creator>
  <cp:keywords/>
  <dc:description/>
  <cp:lastModifiedBy>Александр</cp:lastModifiedBy>
  <cp:lastPrinted>2015-06-16T18:32:23Z</cp:lastPrinted>
  <dcterms:created xsi:type="dcterms:W3CDTF">2010-01-21T11:17:41Z</dcterms:created>
  <dcterms:modified xsi:type="dcterms:W3CDTF">2015-06-16T18:39:23Z</dcterms:modified>
  <cp:category/>
  <cp:version/>
  <cp:contentType/>
  <cp:contentStatus/>
</cp:coreProperties>
</file>